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847" activeTab="3"/>
  </bookViews>
  <sheets>
    <sheet name="P&amp;L" sheetId="1" r:id="rId1"/>
    <sheet name="BS" sheetId="2" r:id="rId2"/>
    <sheet name="Equity" sheetId="3" r:id="rId3"/>
    <sheet name="CF" sheetId="4" r:id="rId4"/>
    <sheet name="Expl" sheetId="5" state="hidden" r:id="rId5"/>
  </sheets>
  <definedNames>
    <definedName name="_xlnm.Print_Area" localSheetId="1">'BS'!$A$1:$E$67</definedName>
    <definedName name="_xlnm.Print_Area" localSheetId="3">'CF'!$A$1:$F$58</definedName>
    <definedName name="_xlnm.Print_Area" localSheetId="2">'Equity'!$A$1:$M$40</definedName>
    <definedName name="_xlnm.Print_Area" localSheetId="4">'Expl'!$A$1:$H$54</definedName>
    <definedName name="_xlnm.Print_Area" localSheetId="0">'P&amp;L'!$A$1:$H$56</definedName>
  </definedNames>
  <calcPr fullCalcOnLoad="1"/>
</workbook>
</file>

<file path=xl/sharedStrings.xml><?xml version="1.0" encoding="utf-8"?>
<sst xmlns="http://schemas.openxmlformats.org/spreadsheetml/2006/main" count="293" uniqueCount="179">
  <si>
    <t>LIPO CORPORATION BERHAD</t>
  </si>
  <si>
    <t>( Company No: 491485-V )</t>
  </si>
  <si>
    <t>( Incorporated in Malaysia )</t>
  </si>
  <si>
    <t>CONDENSED CONSOLIDATED  INCOME STATEMENTS</t>
  </si>
  <si>
    <t>Revenue</t>
  </si>
  <si>
    <t>Other operating income</t>
  </si>
  <si>
    <t>RM'000</t>
  </si>
  <si>
    <t>INDIVIDUAL PERIOD</t>
  </si>
  <si>
    <t>CUMULATIVE PERIOD</t>
  </si>
  <si>
    <t>Preceding Year</t>
  </si>
  <si>
    <t>Current Year</t>
  </si>
  <si>
    <t>Corresponding</t>
  </si>
  <si>
    <t>To Date</t>
  </si>
  <si>
    <t>Period</t>
  </si>
  <si>
    <t>RM '000</t>
  </si>
  <si>
    <t xml:space="preserve"> </t>
  </si>
  <si>
    <t xml:space="preserve">Current </t>
  </si>
  <si>
    <t xml:space="preserve">Preceding </t>
  </si>
  <si>
    <t>Financial Year</t>
  </si>
  <si>
    <t>CONDENSED CONSOLIDATED  STATEMENT OF CHANGES IN EQUITY</t>
  </si>
  <si>
    <t>Share</t>
  </si>
  <si>
    <t>Capital</t>
  </si>
  <si>
    <t xml:space="preserve">Share </t>
  </si>
  <si>
    <t>Premium</t>
  </si>
  <si>
    <t>Reserve</t>
  </si>
  <si>
    <t>CONDENSED CONSOLIDATED  CASH FLOW STATEMENT</t>
  </si>
  <si>
    <t>CONDENSED CONSOLIDATED  BALANCE SHEET</t>
  </si>
  <si>
    <t>CASH FLOWS FROM INVESTING ACTIVITIES</t>
  </si>
  <si>
    <t>CASH FLOWS FROM FINANCING ACTIVITIES</t>
  </si>
  <si>
    <t xml:space="preserve">Reserve on </t>
  </si>
  <si>
    <t>Consolidation</t>
  </si>
  <si>
    <t xml:space="preserve">Exchange </t>
  </si>
  <si>
    <t xml:space="preserve">Fluctuation </t>
  </si>
  <si>
    <t>Legal</t>
  </si>
  <si>
    <t>Operating expenses</t>
  </si>
  <si>
    <t>Finance costs</t>
  </si>
  <si>
    <t xml:space="preserve">Taxation </t>
  </si>
  <si>
    <t>- The Company and its subsidiaries</t>
  </si>
  <si>
    <t>Minority interests</t>
  </si>
  <si>
    <t xml:space="preserve">         </t>
  </si>
  <si>
    <t>GROUP</t>
  </si>
  <si>
    <t>Quarter ended</t>
  </si>
  <si>
    <t xml:space="preserve">As At </t>
  </si>
  <si>
    <t>As At</t>
  </si>
  <si>
    <t>Ended</t>
  </si>
  <si>
    <t>Exchange fluctuation during the period</t>
  </si>
  <si>
    <t>NET CHANGE IN CASH &amp; CASH EQUIVALENT</t>
  </si>
  <si>
    <t>to licensed bank to secure certain facilities issued by the licensed banks on behalf of the Company and of the subsidiaries.</t>
  </si>
  <si>
    <t>CURRENT YEAR</t>
  </si>
  <si>
    <t>CORRESPONDING PRECEDING PERIOD</t>
  </si>
  <si>
    <t>CASH &amp; CASH EQUIVALENTS AS AT</t>
  </si>
  <si>
    <t>BEGINNING OF PERIOD</t>
  </si>
  <si>
    <t>Adjustments for :</t>
  </si>
  <si>
    <t xml:space="preserve">- Non cash items </t>
  </si>
  <si>
    <t>- Non operating items</t>
  </si>
  <si>
    <t>Changes in Working Capital :-</t>
  </si>
  <si>
    <t>- Net change in current assets</t>
  </si>
  <si>
    <t>- Net change in current liabilities</t>
  </si>
  <si>
    <t xml:space="preserve">CASH AND CASH EQUIVALENTS  AS AT </t>
  </si>
  <si>
    <t xml:space="preserve"> END OF THE PERIOD</t>
  </si>
  <si>
    <t>Interest expenses paid</t>
  </si>
  <si>
    <t>Inrterest received</t>
  </si>
  <si>
    <t>Deposit not pledged</t>
  </si>
  <si>
    <t>Cash and bank balances</t>
  </si>
  <si>
    <t>- Basic</t>
  </si>
  <si>
    <t>Retained Profit/</t>
  </si>
  <si>
    <t xml:space="preserve">(Accumulated </t>
  </si>
  <si>
    <t>Losses)</t>
  </si>
  <si>
    <t>Operating profit before changes in working capital</t>
  </si>
  <si>
    <t>Net Cash generated from operating activities</t>
  </si>
  <si>
    <t>Net cash used in financing activities</t>
  </si>
  <si>
    <t>Purchase of property, plant &amp; equipment</t>
  </si>
  <si>
    <t>Repayment of bank borrowings, hire purchase and term loan</t>
  </si>
  <si>
    <t>Proceed from disposal of property, plant and equipment</t>
  </si>
  <si>
    <t>Audited Financial Statements for the year ended 30 June 2005.</t>
  </si>
  <si>
    <t>(Audited)</t>
  </si>
  <si>
    <t>Profit / (loss) before tax</t>
  </si>
  <si>
    <t>Profit / (loss) after tax</t>
  </si>
  <si>
    <t>Earning / (loss) per share ( sen )</t>
  </si>
  <si>
    <t>(The figures have not been audited)</t>
  </si>
  <si>
    <t>- Diluted</t>
  </si>
  <si>
    <t>N/A</t>
  </si>
  <si>
    <t>Net profit / (loss) for the period</t>
  </si>
  <si>
    <t>Net profit after tax for the period</t>
  </si>
  <si>
    <t xml:space="preserve">Impairment loss on investment </t>
  </si>
  <si>
    <t>Gain on disposal of investment</t>
  </si>
  <si>
    <t>Profit from operations</t>
  </si>
  <si>
    <t xml:space="preserve">The Condensed Consolidated Income Statements should be read in conjunction with the </t>
  </si>
  <si>
    <t xml:space="preserve">The Condensed Consolidated Balance Sheet should be read in conjunction with the </t>
  </si>
  <si>
    <t xml:space="preserve">The Condensed Consolidated Statements Of Changes In Equity should be read in conjunction with the </t>
  </si>
  <si>
    <t xml:space="preserve">The Condensed Consolidated Cashflow Statement should be read in conjunction with the </t>
  </si>
  <si>
    <t>FOR THE TWELVE MONTHS ENDED 30 JUNE 2006</t>
  </si>
  <si>
    <t>30/06/2006</t>
  </si>
  <si>
    <t>(As restated)</t>
  </si>
  <si>
    <t>(Unaudited)</t>
  </si>
  <si>
    <t>Year</t>
  </si>
  <si>
    <t>ACM Copy</t>
  </si>
  <si>
    <t>Board Copy</t>
  </si>
  <si>
    <t>Variance</t>
  </si>
  <si>
    <t>Reason</t>
  </si>
  <si>
    <t xml:space="preserve">Eliminate the sale by PPM to PPC as FA </t>
  </si>
  <si>
    <t>i)Eliminate the COS for sales of PPM to PPC of RM895K ii) reclasify the allowance for stk no longer require amt RM1.3m</t>
  </si>
  <si>
    <t>reclasify the allowance for stk no longer require amt RM1.3m</t>
  </si>
  <si>
    <t>Provision of taxation and deferred taxation for PPC RM287K &amp; Lipo of RM162K</t>
  </si>
  <si>
    <t>Audited Financial Statements for the year ended 30 June 2006.</t>
  </si>
  <si>
    <t>Non Current Assets</t>
  </si>
  <si>
    <t>Property, Plant &amp; Equipment</t>
  </si>
  <si>
    <t>Prepaid Lease Payments</t>
  </si>
  <si>
    <t>Other Investment</t>
  </si>
  <si>
    <t>Goodwill On Consolidation</t>
  </si>
  <si>
    <t>Current Assets</t>
  </si>
  <si>
    <t xml:space="preserve">Inventories </t>
  </si>
  <si>
    <t>Tax Recoverable</t>
  </si>
  <si>
    <t>Short-Term Deposits With Licienced Banks</t>
  </si>
  <si>
    <t>Cash &amp; Bank Balances</t>
  </si>
  <si>
    <t>Trade Receivables</t>
  </si>
  <si>
    <t>Other Receivables, Deposits &amp; Prepayments</t>
  </si>
  <si>
    <t>Total Current Assets</t>
  </si>
  <si>
    <t>Equity</t>
  </si>
  <si>
    <t>Share Capital</t>
  </si>
  <si>
    <t>Reserves</t>
  </si>
  <si>
    <t xml:space="preserve">   Share Premium</t>
  </si>
  <si>
    <t xml:space="preserve">   Capital &amp; Legal Reserves</t>
  </si>
  <si>
    <t xml:space="preserve">   Exchange Fluctuation Reserve</t>
  </si>
  <si>
    <t xml:space="preserve">   Reserve On Consolidation</t>
  </si>
  <si>
    <t>Liabilities</t>
  </si>
  <si>
    <t>Deferred Income</t>
  </si>
  <si>
    <t>Deferred Taxation</t>
  </si>
  <si>
    <t>Total Non Current Liabilities</t>
  </si>
  <si>
    <t>Trade Payables</t>
  </si>
  <si>
    <t>Other Payables, Accruals &amp; Provisions</t>
  </si>
  <si>
    <t>Long Term Loans</t>
  </si>
  <si>
    <t>Long Term Loans - Current Portion</t>
  </si>
  <si>
    <t>Taxation</t>
  </si>
  <si>
    <t>Total Current Liabilities</t>
  </si>
  <si>
    <t>Total Liabilities</t>
  </si>
  <si>
    <t>Total Equity And Liabilities</t>
  </si>
  <si>
    <t>Total Assets</t>
  </si>
  <si>
    <t>Minority  Interests</t>
  </si>
  <si>
    <t>Total Equity</t>
  </si>
  <si>
    <t>Bank Borrowings</t>
  </si>
  <si>
    <t>Audited Financial Statement for the year ended 30 June 2006.</t>
  </si>
  <si>
    <t>Profit before tax</t>
  </si>
  <si>
    <t>Profit for the period</t>
  </si>
  <si>
    <t>Attributable to :</t>
  </si>
  <si>
    <t>Shareholders of the company</t>
  </si>
  <si>
    <t>Earning per share attributable to</t>
  </si>
  <si>
    <t>ASSETS</t>
  </si>
  <si>
    <t>Total Equity Attributable To  Shareholders of the company</t>
  </si>
  <si>
    <t>EQUITY AND LIABILITIES</t>
  </si>
  <si>
    <t>At 01 July 2006</t>
  </si>
  <si>
    <t>At 1 July 2005</t>
  </si>
  <si>
    <t>Net profit after tax  for the period</t>
  </si>
  <si>
    <t>Profit before taxation</t>
  </si>
  <si>
    <t>Sub-Total</t>
  </si>
  <si>
    <t>Minority</t>
  </si>
  <si>
    <t xml:space="preserve">Interest </t>
  </si>
  <si>
    <t xml:space="preserve">Total </t>
  </si>
  <si>
    <t>Income from investment</t>
  </si>
  <si>
    <t xml:space="preserve"> Fixed deposit released from licensed banks</t>
  </si>
  <si>
    <t>Impairment loss for goodwill</t>
  </si>
  <si>
    <t>- As previously reported</t>
  </si>
  <si>
    <t>- Effect of adopting FRS 3</t>
  </si>
  <si>
    <t>- As restated</t>
  </si>
  <si>
    <t xml:space="preserve">  equity holders of the Company (sen)</t>
  </si>
  <si>
    <t>Net assets per share attributable to equity holders of the Company (RM)</t>
  </si>
  <si>
    <t xml:space="preserve">Attributable to equity holders of the Company </t>
  </si>
  <si>
    <t>Total Non Current Assets</t>
  </si>
  <si>
    <t>FOR THE SIX MONTHS ENDED 31 DECEMBER 2006</t>
  </si>
  <si>
    <t>31/12/2006</t>
  </si>
  <si>
    <t>31/12/2005</t>
  </si>
  <si>
    <t>AS AT 31 DECEMBER 2006</t>
  </si>
  <si>
    <t xml:space="preserve">   Retained Profit/(Accumulated Losses)</t>
  </si>
  <si>
    <t>Balance as at 31 December 2006</t>
  </si>
  <si>
    <t>Balance as at 31 December 2005</t>
  </si>
  <si>
    <t>Six Months</t>
  </si>
  <si>
    <t>Proceed from disposal of other investment</t>
  </si>
  <si>
    <t>Net cash generated/(used) in investing activities</t>
  </si>
  <si>
    <t xml:space="preserve">Note : The amount excluded deposits amounting to RM18,500 (30 June 2006 : RM21,562) that have been pledged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</si>
</sst>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00_);_(* \(#,##0.00000\);_(* &quot;-&quot;??_);_(@_)"/>
    <numFmt numFmtId="167" formatCode="_-* #,##0_-;\-* #,##0_-;_-* &quot;-&quot;??_-;_-@_-"/>
    <numFmt numFmtId="168" formatCode="#,##0.0_);\(#,##0.0\)"/>
    <numFmt numFmtId="169" formatCode="0.0%"/>
    <numFmt numFmtId="170" formatCode="_-* #,##0.00_-;\-* #,##0.00_-;_-* &quot;-&quot;??_-;_-@_-"/>
    <numFmt numFmtId="171" formatCode="_-* #,##0_-;\-* #,##0_-;_-* &quot;-&quot;_-;_-@_-"/>
    <numFmt numFmtId="172" formatCode="_-&quot;RM&quot;* #,##0.00_-;\-&quot;RM&quot;* #,##0.00_-;_-&quot;RM&quot;* &quot;-&quot;??_-;_-@_-"/>
    <numFmt numFmtId="173" formatCode="_-&quot;RM&quot;* #,##0_-;\-&quot;RM&quot;* #,##0_-;_-&quot;RM&quot;* &quot;-&quot;_-;_-@_-"/>
    <numFmt numFmtId="174" formatCode="_(* #,##0.000_);_(* \(#,##0.000\);_(* &quot;-&quot;??_);_(@_)"/>
    <numFmt numFmtId="175" formatCode="_(* #,##0.0000_);_(* \(#,##0.0000\);_(* &quot;-&quot;??_);_(@_)"/>
    <numFmt numFmtId="176" formatCode="_(* #,##0.000000_);_(* \(#,##0.000000\);_(* &quot;-&quot;??_);_(@_)"/>
    <numFmt numFmtId="177" formatCode="_(* #,##0.00000_);_(* \(#,##0.00000\);_(* &quot;-&quot;?????_);_(@_)"/>
    <numFmt numFmtId="178" formatCode="#,##0.000_);\(#,##0.000\)"/>
    <numFmt numFmtId="179" formatCode="0.0000000"/>
    <numFmt numFmtId="180" formatCode="0.000000"/>
    <numFmt numFmtId="181" formatCode="0.00000"/>
    <numFmt numFmtId="182" formatCode="0.0000"/>
    <numFmt numFmtId="183" formatCode="0.0"/>
    <numFmt numFmtId="184" formatCode="_(* #,##0.0_);_(* \(#,##0.0\);_(* &quot;-&quot;?_);_(@_)"/>
  </numFmts>
  <fonts count="21">
    <font>
      <sz val="10"/>
      <name val="Arial"/>
      <family val="0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4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Border="1" applyAlignment="1" applyProtection="1">
      <alignment/>
      <protection locked="0"/>
    </xf>
    <xf numFmtId="164" fontId="5" fillId="0" borderId="1" xfId="15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right"/>
    </xf>
    <xf numFmtId="164" fontId="5" fillId="0" borderId="0" xfId="15" applyNumberFormat="1" applyFont="1" applyAlignment="1">
      <alignment/>
    </xf>
    <xf numFmtId="164" fontId="5" fillId="0" borderId="2" xfId="15" applyNumberFormat="1" applyFont="1" applyBorder="1" applyAlignment="1">
      <alignment/>
    </xf>
    <xf numFmtId="0" fontId="5" fillId="0" borderId="0" xfId="0" applyFont="1" applyAlignment="1" quotePrefix="1">
      <alignment/>
    </xf>
    <xf numFmtId="164" fontId="5" fillId="0" borderId="0" xfId="15" applyNumberFormat="1" applyFont="1" applyBorder="1" applyAlignment="1">
      <alignment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164" fontId="1" fillId="0" borderId="0" xfId="15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64" fontId="1" fillId="0" borderId="0" xfId="15" applyNumberFormat="1" applyFont="1" applyFill="1" applyAlignment="1">
      <alignment horizontal="center"/>
    </xf>
    <xf numFmtId="164" fontId="1" fillId="0" borderId="0" xfId="15" applyNumberFormat="1" applyFont="1" applyAlignment="1">
      <alignment horizontal="center"/>
    </xf>
    <xf numFmtId="164" fontId="7" fillId="0" borderId="0" xfId="0" applyNumberFormat="1" applyFont="1" applyBorder="1" applyAlignment="1" applyProtection="1" quotePrefix="1">
      <alignment horizontal="left"/>
      <protection/>
    </xf>
    <xf numFmtId="164" fontId="1" fillId="0" borderId="0" xfId="0" applyNumberFormat="1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/>
    </xf>
    <xf numFmtId="164" fontId="1" fillId="0" borderId="2" xfId="0" applyNumberFormat="1" applyFont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 horizontal="left"/>
      <protection/>
    </xf>
    <xf numFmtId="164" fontId="8" fillId="0" borderId="0" xfId="0" applyNumberFormat="1" applyFont="1" applyBorder="1" applyAlignment="1" applyProtection="1">
      <alignment/>
      <protection/>
    </xf>
    <xf numFmtId="164" fontId="1" fillId="0" borderId="0" xfId="0" applyNumberFormat="1" applyFont="1" applyBorder="1" applyAlignment="1">
      <alignment/>
    </xf>
    <xf numFmtId="164" fontId="7" fillId="0" borderId="0" xfId="0" applyNumberFormat="1" applyFont="1" applyBorder="1" applyAlignment="1" applyProtection="1">
      <alignment horizontal="left"/>
      <protection/>
    </xf>
    <xf numFmtId="164" fontId="1" fillId="0" borderId="0" xfId="0" applyNumberFormat="1" applyFont="1" applyAlignment="1">
      <alignment/>
    </xf>
    <xf numFmtId="164" fontId="8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164" fontId="1" fillId="0" borderId="1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Border="1" applyAlignment="1" applyProtection="1" quotePrefix="1">
      <alignment horizontal="left"/>
      <protection/>
    </xf>
    <xf numFmtId="164" fontId="1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4" fontId="9" fillId="0" borderId="0" xfId="15" applyNumberFormat="1" applyFont="1" applyAlignment="1">
      <alignment/>
    </xf>
    <xf numFmtId="164" fontId="9" fillId="0" borderId="0" xfId="15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" xfId="15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5" fillId="0" borderId="0" xfId="0" applyFont="1" applyAlignment="1" quotePrefix="1">
      <alignment horizontal="left"/>
    </xf>
    <xf numFmtId="43" fontId="5" fillId="0" borderId="0" xfId="15" applyNumberFormat="1" applyFont="1" applyBorder="1" applyAlignment="1">
      <alignment horizontal="right"/>
    </xf>
    <xf numFmtId="164" fontId="1" fillId="0" borderId="0" xfId="15" applyNumberFormat="1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right" vertical="center"/>
    </xf>
    <xf numFmtId="164" fontId="5" fillId="0" borderId="0" xfId="15" applyNumberFormat="1" applyFont="1" applyAlignment="1">
      <alignment vertical="center"/>
    </xf>
    <xf numFmtId="164" fontId="17" fillId="0" borderId="0" xfId="15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5" fillId="0" borderId="2" xfId="15" applyNumberFormat="1" applyFont="1" applyBorder="1" applyAlignment="1">
      <alignment vertical="center"/>
    </xf>
    <xf numFmtId="164" fontId="5" fillId="0" borderId="0" xfId="15" applyNumberFormat="1" applyFont="1" applyBorder="1" applyAlignment="1">
      <alignment vertical="center"/>
    </xf>
    <xf numFmtId="164" fontId="17" fillId="0" borderId="0" xfId="15" applyNumberFormat="1" applyFont="1" applyBorder="1" applyAlignment="1">
      <alignment vertical="center"/>
    </xf>
    <xf numFmtId="164" fontId="17" fillId="0" borderId="2" xfId="15" applyNumberFormat="1" applyFont="1" applyBorder="1" applyAlignment="1">
      <alignment vertical="center"/>
    </xf>
    <xf numFmtId="0" fontId="5" fillId="0" borderId="0" xfId="0" applyFont="1" applyAlignment="1" quotePrefix="1">
      <alignment vertical="center"/>
    </xf>
    <xf numFmtId="164" fontId="5" fillId="0" borderId="1" xfId="15" applyNumberFormat="1" applyFont="1" applyBorder="1" applyAlignment="1">
      <alignment vertical="center"/>
    </xf>
    <xf numFmtId="164" fontId="17" fillId="0" borderId="1" xfId="15" applyNumberFormat="1" applyFont="1" applyBorder="1" applyAlignment="1">
      <alignment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 quotePrefix="1">
      <alignment horizontal="left" vertical="center"/>
    </xf>
    <xf numFmtId="0" fontId="5" fillId="0" borderId="0" xfId="0" applyFont="1" applyAlignment="1">
      <alignment horizontal="center" vertical="center"/>
    </xf>
    <xf numFmtId="43" fontId="5" fillId="0" borderId="3" xfId="15" applyNumberFormat="1" applyFont="1" applyBorder="1" applyAlignment="1">
      <alignment vertical="center"/>
    </xf>
    <xf numFmtId="43" fontId="17" fillId="0" borderId="3" xfId="15" applyNumberFormat="1" applyFont="1" applyBorder="1" applyAlignment="1">
      <alignment vertical="center"/>
    </xf>
    <xf numFmtId="43" fontId="5" fillId="0" borderId="3" xfId="15" applyNumberFormat="1" applyFont="1" applyBorder="1" applyAlignment="1">
      <alignment horizontal="right" vertical="center"/>
    </xf>
    <xf numFmtId="43" fontId="5" fillId="0" borderId="4" xfId="15" applyNumberFormat="1" applyFont="1" applyBorder="1" applyAlignment="1">
      <alignment horizontal="right" vertical="center"/>
    </xf>
    <xf numFmtId="43" fontId="5" fillId="0" borderId="0" xfId="15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64" fontId="19" fillId="0" borderId="0" xfId="15" applyNumberFormat="1" applyFont="1" applyAlignment="1">
      <alignment horizontal="center" vertical="center"/>
    </xf>
    <xf numFmtId="43" fontId="17" fillId="0" borderId="4" xfId="15" applyNumberFormat="1" applyFont="1" applyBorder="1" applyAlignment="1">
      <alignment horizontal="right" vertical="center"/>
    </xf>
    <xf numFmtId="43" fontId="17" fillId="0" borderId="0" xfId="15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64" fontId="20" fillId="0" borderId="0" xfId="15" applyNumberFormat="1" applyFont="1" applyAlignment="1">
      <alignment vertical="center"/>
    </xf>
    <xf numFmtId="164" fontId="20" fillId="0" borderId="0" xfId="15" applyNumberFormat="1" applyFont="1" applyAlignment="1">
      <alignment horizontal="left" vertical="center" wrapText="1"/>
    </xf>
    <xf numFmtId="164" fontId="20" fillId="0" borderId="0" xfId="15" applyNumberFormat="1" applyFont="1" applyAlignment="1">
      <alignment vertical="center" wrapText="1"/>
    </xf>
    <xf numFmtId="164" fontId="20" fillId="0" borderId="0" xfId="15" applyNumberFormat="1" applyFont="1" applyBorder="1" applyAlignment="1">
      <alignment vertical="center"/>
    </xf>
    <xf numFmtId="164" fontId="20" fillId="0" borderId="2" xfId="15" applyNumberFormat="1" applyFont="1" applyBorder="1" applyAlignment="1">
      <alignment vertical="center"/>
    </xf>
    <xf numFmtId="164" fontId="20" fillId="0" borderId="1" xfId="15" applyNumberFormat="1" applyFont="1" applyBorder="1" applyAlignment="1">
      <alignment vertical="center"/>
    </xf>
    <xf numFmtId="43" fontId="20" fillId="0" borderId="3" xfId="15" applyNumberFormat="1" applyFont="1" applyBorder="1" applyAlignment="1">
      <alignment vertical="center"/>
    </xf>
    <xf numFmtId="43" fontId="20" fillId="0" borderId="3" xfId="15" applyNumberFormat="1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164" fontId="5" fillId="0" borderId="5" xfId="15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164" fontId="11" fillId="0" borderId="0" xfId="15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37" fontId="11" fillId="0" borderId="0" xfId="0" applyNumberFormat="1" applyFont="1" applyFill="1" applyAlignment="1">
      <alignment vertical="center"/>
    </xf>
    <xf numFmtId="164" fontId="11" fillId="0" borderId="0" xfId="15" applyNumberFormat="1" applyFont="1" applyAlignment="1">
      <alignment vertical="center"/>
    </xf>
    <xf numFmtId="37" fontId="10" fillId="0" borderId="0" xfId="0" applyNumberFormat="1" applyFont="1" applyAlignment="1">
      <alignment vertical="center"/>
    </xf>
    <xf numFmtId="37" fontId="11" fillId="0" borderId="0" xfId="0" applyNumberFormat="1" applyFont="1" applyAlignment="1">
      <alignment vertical="center"/>
    </xf>
    <xf numFmtId="37" fontId="11" fillId="0" borderId="0" xfId="0" applyNumberFormat="1" applyFont="1" applyFill="1" applyBorder="1" applyAlignment="1">
      <alignment vertical="center"/>
    </xf>
    <xf numFmtId="37" fontId="11" fillId="0" borderId="0" xfId="0" applyNumberFormat="1" applyFont="1" applyBorder="1" applyAlignment="1">
      <alignment vertical="center"/>
    </xf>
    <xf numFmtId="37" fontId="10" fillId="0" borderId="0" xfId="0" applyNumberFormat="1" applyFont="1" applyBorder="1" applyAlignment="1">
      <alignment vertical="center"/>
    </xf>
    <xf numFmtId="37" fontId="11" fillId="0" borderId="6" xfId="0" applyNumberFormat="1" applyFont="1" applyFill="1" applyBorder="1" applyAlignment="1">
      <alignment vertical="center"/>
    </xf>
    <xf numFmtId="37" fontId="11" fillId="0" borderId="0" xfId="0" applyNumberFormat="1" applyFont="1" applyFill="1" applyBorder="1" applyAlignment="1">
      <alignment horizontal="left" vertical="center"/>
    </xf>
    <xf numFmtId="37" fontId="11" fillId="0" borderId="0" xfId="0" applyNumberFormat="1" applyFont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37" fontId="10" fillId="0" borderId="0" xfId="0" applyNumberFormat="1" applyFont="1" applyBorder="1" applyAlignment="1">
      <alignment horizontal="left" vertical="center"/>
    </xf>
    <xf numFmtId="164" fontId="11" fillId="0" borderId="0" xfId="0" applyNumberFormat="1" applyFont="1" applyFill="1" applyAlignment="1">
      <alignment vertical="center"/>
    </xf>
    <xf numFmtId="37" fontId="10" fillId="0" borderId="0" xfId="0" applyNumberFormat="1" applyFont="1" applyBorder="1" applyAlignment="1">
      <alignment vertical="center" wrapText="1"/>
    </xf>
    <xf numFmtId="37" fontId="11" fillId="0" borderId="2" xfId="0" applyNumberFormat="1" applyFont="1" applyFill="1" applyBorder="1" applyAlignment="1">
      <alignment vertical="center"/>
    </xf>
    <xf numFmtId="39" fontId="11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43" fontId="11" fillId="0" borderId="0" xfId="15" applyFont="1" applyFill="1" applyAlignment="1">
      <alignment vertical="center"/>
    </xf>
    <xf numFmtId="37" fontId="10" fillId="0" borderId="6" xfId="0" applyNumberFormat="1" applyFont="1" applyFill="1" applyBorder="1" applyAlignment="1">
      <alignment vertical="center"/>
    </xf>
    <xf numFmtId="164" fontId="11" fillId="0" borderId="0" xfId="15" applyNumberFormat="1" applyFont="1" applyFill="1" applyAlignment="1">
      <alignment vertical="center"/>
    </xf>
    <xf numFmtId="164" fontId="5" fillId="0" borderId="3" xfId="15" applyNumberFormat="1" applyFont="1" applyBorder="1" applyAlignment="1">
      <alignment/>
    </xf>
    <xf numFmtId="37" fontId="10" fillId="0" borderId="0" xfId="0" applyNumberFormat="1" applyFont="1" applyFill="1" applyBorder="1" applyAlignment="1">
      <alignment vertical="center"/>
    </xf>
    <xf numFmtId="37" fontId="11" fillId="0" borderId="0" xfId="0" applyNumberFormat="1" applyFont="1" applyBorder="1" applyAlignment="1">
      <alignment vertical="center" wrapText="1"/>
    </xf>
    <xf numFmtId="43" fontId="1" fillId="0" borderId="0" xfId="0" applyNumberFormat="1" applyFont="1" applyAlignment="1">
      <alignment/>
    </xf>
    <xf numFmtId="0" fontId="9" fillId="0" borderId="0" xfId="0" applyFont="1" applyAlignment="1" quotePrefix="1">
      <alignment/>
    </xf>
    <xf numFmtId="164" fontId="9" fillId="0" borderId="2" xfId="15" applyNumberFormat="1" applyFont="1" applyBorder="1" applyAlignment="1">
      <alignment/>
    </xf>
    <xf numFmtId="164" fontId="9" fillId="0" borderId="2" xfId="0" applyNumberFormat="1" applyFont="1" applyBorder="1" applyAlignment="1">
      <alignment/>
    </xf>
    <xf numFmtId="164" fontId="9" fillId="0" borderId="0" xfId="15" applyNumberFormat="1" applyFont="1" applyAlignment="1">
      <alignment horizontal="center"/>
    </xf>
    <xf numFmtId="37" fontId="10" fillId="0" borderId="0" xfId="0" applyNumberFormat="1" applyFont="1" applyAlignment="1">
      <alignment vertical="center" wrapText="1"/>
    </xf>
    <xf numFmtId="43" fontId="5" fillId="0" borderId="3" xfId="15" applyFont="1" applyBorder="1" applyAlignment="1">
      <alignment/>
    </xf>
    <xf numFmtId="43" fontId="5" fillId="0" borderId="3" xfId="15" applyFont="1" applyBorder="1" applyAlignment="1">
      <alignment horizontal="right"/>
    </xf>
    <xf numFmtId="43" fontId="5" fillId="0" borderId="4" xfId="15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37" fontId="10" fillId="0" borderId="2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95250</xdr:colOff>
      <xdr:row>10</xdr:row>
      <xdr:rowOff>0</xdr:rowOff>
    </xdr:from>
    <xdr:to>
      <xdr:col>17</xdr:col>
      <xdr:colOff>609600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14220825" y="20955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10</xdr:row>
      <xdr:rowOff>0</xdr:rowOff>
    </xdr:from>
    <xdr:to>
      <xdr:col>17</xdr:col>
      <xdr:colOff>609600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>
          <a:off x="14220825" y="20955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29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29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29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29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workbookViewId="0" topLeftCell="A25">
      <selection activeCell="D41" sqref="D41"/>
    </sheetView>
  </sheetViews>
  <sheetFormatPr defaultColWidth="9.140625" defaultRowHeight="12.75"/>
  <cols>
    <col min="1" max="1" width="37.8515625" style="5" customWidth="1"/>
    <col min="2" max="2" width="6.140625" style="5" bestFit="1" customWidth="1"/>
    <col min="3" max="4" width="17.7109375" style="5" customWidth="1"/>
    <col min="5" max="5" width="1.421875" style="5" customWidth="1"/>
    <col min="6" max="7" width="17.7109375" style="5" customWidth="1"/>
    <col min="8" max="16384" width="9.140625" style="5" customWidth="1"/>
  </cols>
  <sheetData>
    <row r="1" spans="1:6" ht="16.5">
      <c r="A1" s="4" t="s">
        <v>0</v>
      </c>
      <c r="F1" s="5" t="s">
        <v>15</v>
      </c>
    </row>
    <row r="2" ht="16.5">
      <c r="A2" s="4" t="s">
        <v>1</v>
      </c>
    </row>
    <row r="3" ht="16.5">
      <c r="A3" s="4" t="s">
        <v>2</v>
      </c>
    </row>
    <row r="5" ht="16.5">
      <c r="A5" s="4" t="s">
        <v>3</v>
      </c>
    </row>
    <row r="6" ht="16.5">
      <c r="A6" s="4" t="s">
        <v>168</v>
      </c>
    </row>
    <row r="7" ht="16.5">
      <c r="A7" s="4" t="s">
        <v>79</v>
      </c>
    </row>
    <row r="9" spans="3:7" ht="16.5">
      <c r="C9" s="148" t="s">
        <v>7</v>
      </c>
      <c r="D9" s="148"/>
      <c r="E9" s="4"/>
      <c r="F9" s="148" t="s">
        <v>8</v>
      </c>
      <c r="G9" s="148"/>
    </row>
    <row r="10" spans="3:7" ht="16.5">
      <c r="C10" s="43" t="s">
        <v>94</v>
      </c>
      <c r="D10" s="43" t="s">
        <v>94</v>
      </c>
      <c r="E10" s="4"/>
      <c r="F10" s="43" t="s">
        <v>94</v>
      </c>
      <c r="G10" s="43" t="s">
        <v>94</v>
      </c>
    </row>
    <row r="11" spans="3:7" ht="16.5">
      <c r="C11" s="43"/>
      <c r="D11" s="6" t="s">
        <v>9</v>
      </c>
      <c r="E11" s="4"/>
      <c r="F11" s="43"/>
      <c r="G11" s="6" t="s">
        <v>9</v>
      </c>
    </row>
    <row r="12" spans="2:7" ht="16.5">
      <c r="B12" s="4"/>
      <c r="C12" s="6" t="s">
        <v>10</v>
      </c>
      <c r="D12" s="6" t="s">
        <v>11</v>
      </c>
      <c r="E12" s="4"/>
      <c r="F12" s="6" t="s">
        <v>10</v>
      </c>
      <c r="G12" s="6" t="s">
        <v>11</v>
      </c>
    </row>
    <row r="13" spans="2:7" ht="16.5">
      <c r="B13" s="7"/>
      <c r="C13" s="6" t="s">
        <v>41</v>
      </c>
      <c r="D13" s="6" t="s">
        <v>41</v>
      </c>
      <c r="E13" s="4"/>
      <c r="F13" s="6" t="s">
        <v>12</v>
      </c>
      <c r="G13" s="6" t="s">
        <v>13</v>
      </c>
    </row>
    <row r="14" spans="2:7" ht="16.5">
      <c r="B14" s="4"/>
      <c r="C14" s="6" t="s">
        <v>169</v>
      </c>
      <c r="D14" s="6" t="s">
        <v>170</v>
      </c>
      <c r="E14" s="4"/>
      <c r="F14" s="8" t="str">
        <f>C14</f>
        <v>31/12/2006</v>
      </c>
      <c r="G14" s="8" t="str">
        <f>D14</f>
        <v>31/12/2005</v>
      </c>
    </row>
    <row r="15" spans="3:7" ht="16.5">
      <c r="C15" s="6" t="s">
        <v>14</v>
      </c>
      <c r="D15" s="6" t="s">
        <v>14</v>
      </c>
      <c r="E15" s="4"/>
      <c r="F15" s="6" t="s">
        <v>14</v>
      </c>
      <c r="G15" s="6" t="s">
        <v>14</v>
      </c>
    </row>
    <row r="18" spans="1:7" ht="16.5">
      <c r="A18" s="5" t="s">
        <v>4</v>
      </c>
      <c r="C18" s="9">
        <v>12830</v>
      </c>
      <c r="D18" s="9">
        <v>10490</v>
      </c>
      <c r="E18" s="9"/>
      <c r="F18" s="9">
        <v>22483</v>
      </c>
      <c r="G18" s="9">
        <v>18786</v>
      </c>
    </row>
    <row r="19" spans="3:7" ht="16.5">
      <c r="C19" s="9"/>
      <c r="D19" s="9"/>
      <c r="E19" s="9"/>
      <c r="F19" s="9"/>
      <c r="G19" s="9"/>
    </row>
    <row r="20" spans="1:7" ht="16.5">
      <c r="A20" s="16"/>
      <c r="C20" s="9"/>
      <c r="D20" s="9"/>
      <c r="E20" s="9"/>
      <c r="F20" s="9"/>
      <c r="G20" s="9"/>
    </row>
    <row r="21" spans="1:7" ht="16.5">
      <c r="A21" s="5" t="s">
        <v>34</v>
      </c>
      <c r="C21" s="9">
        <v>-11187</v>
      </c>
      <c r="D21" s="9">
        <v>-9827</v>
      </c>
      <c r="E21" s="9"/>
      <c r="F21" s="9">
        <v>-20190</v>
      </c>
      <c r="G21" s="9">
        <v>-17846</v>
      </c>
    </row>
    <row r="22" spans="3:7" ht="16.5">
      <c r="C22" s="9"/>
      <c r="D22" s="9"/>
      <c r="E22" s="9"/>
      <c r="F22" s="9"/>
      <c r="G22" s="9"/>
    </row>
    <row r="23" spans="1:7" ht="16.5">
      <c r="A23" s="5" t="s">
        <v>5</v>
      </c>
      <c r="C23" s="10">
        <v>507</v>
      </c>
      <c r="D23" s="10">
        <v>329</v>
      </c>
      <c r="E23" s="9"/>
      <c r="F23" s="10">
        <v>849</v>
      </c>
      <c r="G23" s="10">
        <v>557</v>
      </c>
    </row>
    <row r="24" spans="3:7" ht="16.5">
      <c r="C24" s="9"/>
      <c r="D24" s="9"/>
      <c r="E24" s="9"/>
      <c r="F24" s="9"/>
      <c r="G24" s="9"/>
    </row>
    <row r="25" spans="1:7" ht="16.5">
      <c r="A25" s="5" t="s">
        <v>86</v>
      </c>
      <c r="C25" s="9">
        <v>2150</v>
      </c>
      <c r="D25" s="9">
        <v>992</v>
      </c>
      <c r="E25" s="9"/>
      <c r="F25" s="9">
        <v>3142</v>
      </c>
      <c r="G25" s="9">
        <v>1497</v>
      </c>
    </row>
    <row r="26" spans="3:7" ht="16.5">
      <c r="C26" s="9"/>
      <c r="D26" s="9"/>
      <c r="E26" s="9"/>
      <c r="F26" s="9"/>
      <c r="G26" s="9"/>
    </row>
    <row r="27" spans="1:7" ht="16.5">
      <c r="A27" s="5" t="s">
        <v>158</v>
      </c>
      <c r="C27" s="9">
        <v>14</v>
      </c>
      <c r="D27" s="9">
        <v>3</v>
      </c>
      <c r="E27" s="9"/>
      <c r="F27" s="9">
        <v>23</v>
      </c>
      <c r="G27" s="9">
        <v>12</v>
      </c>
    </row>
    <row r="28" spans="1:7" ht="16.5">
      <c r="A28" s="5" t="s">
        <v>35</v>
      </c>
      <c r="C28" s="12">
        <v>-9</v>
      </c>
      <c r="D28" s="12">
        <v>-30</v>
      </c>
      <c r="E28" s="12"/>
      <c r="F28" s="12">
        <v>-21</v>
      </c>
      <c r="G28" s="12">
        <v>-62</v>
      </c>
    </row>
    <row r="29" spans="3:7" ht="16.5" hidden="1">
      <c r="C29" s="12"/>
      <c r="D29" s="12"/>
      <c r="E29" s="12"/>
      <c r="F29" s="12"/>
      <c r="G29" s="12"/>
    </row>
    <row r="30" spans="1:7" ht="16.5" hidden="1">
      <c r="A30" s="5" t="s">
        <v>84</v>
      </c>
      <c r="C30" s="12">
        <v>0</v>
      </c>
      <c r="D30" s="12">
        <v>0</v>
      </c>
      <c r="E30" s="12"/>
      <c r="F30" s="12">
        <v>0</v>
      </c>
      <c r="G30" s="12">
        <v>0</v>
      </c>
    </row>
    <row r="31" spans="1:7" ht="16.5">
      <c r="A31" s="5" t="s">
        <v>160</v>
      </c>
      <c r="C31" s="12">
        <v>0</v>
      </c>
      <c r="D31" s="12">
        <v>0</v>
      </c>
      <c r="E31" s="12"/>
      <c r="F31" s="12">
        <v>-95</v>
      </c>
      <c r="G31" s="12">
        <v>0</v>
      </c>
    </row>
    <row r="32" spans="3:7" ht="16.5">
      <c r="C32" s="10"/>
      <c r="D32" s="10"/>
      <c r="E32" s="9"/>
      <c r="F32" s="10"/>
      <c r="G32" s="10"/>
    </row>
    <row r="33" spans="3:7" ht="16.5">
      <c r="C33" s="12"/>
      <c r="D33" s="12"/>
      <c r="E33" s="9"/>
      <c r="F33" s="12"/>
      <c r="G33" s="12"/>
    </row>
    <row r="34" spans="1:7" ht="16.5">
      <c r="A34" s="5" t="s">
        <v>142</v>
      </c>
      <c r="C34" s="9">
        <v>2155</v>
      </c>
      <c r="D34" s="9">
        <v>965</v>
      </c>
      <c r="E34" s="9"/>
      <c r="F34" s="9">
        <v>3049</v>
      </c>
      <c r="G34" s="9">
        <v>1447</v>
      </c>
    </row>
    <row r="35" spans="3:7" ht="16.5">
      <c r="C35" s="9"/>
      <c r="D35" s="9"/>
      <c r="E35" s="9"/>
      <c r="F35" s="9"/>
      <c r="G35" s="9"/>
    </row>
    <row r="36" spans="1:7" ht="16.5">
      <c r="A36" s="5" t="s">
        <v>36</v>
      </c>
      <c r="C36" s="9"/>
      <c r="D36" s="9"/>
      <c r="E36" s="9"/>
      <c r="F36" s="9"/>
      <c r="G36" s="9"/>
    </row>
    <row r="37" spans="1:7" ht="16.5">
      <c r="A37" s="11" t="s">
        <v>37</v>
      </c>
      <c r="C37" s="10">
        <v>-367</v>
      </c>
      <c r="D37" s="10">
        <v>-271</v>
      </c>
      <c r="E37" s="9"/>
      <c r="F37" s="10">
        <v>-531</v>
      </c>
      <c r="G37" s="10">
        <v>-295</v>
      </c>
    </row>
    <row r="38" spans="3:7" ht="16.5">
      <c r="C38" s="9"/>
      <c r="D38" s="9"/>
      <c r="E38" s="9"/>
      <c r="F38" s="9"/>
      <c r="G38" s="9"/>
    </row>
    <row r="39" spans="1:7" ht="17.25" thickBot="1">
      <c r="A39" s="5" t="s">
        <v>143</v>
      </c>
      <c r="C39" s="136">
        <v>1788</v>
      </c>
      <c r="D39" s="136">
        <v>694</v>
      </c>
      <c r="E39" s="136"/>
      <c r="F39" s="136">
        <v>2518</v>
      </c>
      <c r="G39" s="136">
        <v>1152</v>
      </c>
    </row>
    <row r="40" spans="3:7" ht="17.25" thickTop="1">
      <c r="C40" s="9"/>
      <c r="D40" s="9"/>
      <c r="E40" s="9"/>
      <c r="F40" s="9"/>
      <c r="G40" s="9"/>
    </row>
    <row r="41" spans="1:7" ht="16.5">
      <c r="A41" s="5" t="s">
        <v>144</v>
      </c>
      <c r="C41" s="9"/>
      <c r="D41" s="9"/>
      <c r="E41" s="9"/>
      <c r="F41" s="9"/>
      <c r="G41" s="9"/>
    </row>
    <row r="42" spans="1:7" ht="16.5">
      <c r="A42" s="5" t="s">
        <v>145</v>
      </c>
      <c r="C42" s="9">
        <v>1772</v>
      </c>
      <c r="D42" s="9">
        <v>668</v>
      </c>
      <c r="E42" s="9"/>
      <c r="F42" s="9">
        <v>2480</v>
      </c>
      <c r="G42" s="9">
        <v>1115</v>
      </c>
    </row>
    <row r="43" spans="1:7" ht="16.5">
      <c r="A43" s="5" t="s">
        <v>38</v>
      </c>
      <c r="C43" s="9">
        <v>16</v>
      </c>
      <c r="D43" s="9">
        <v>26</v>
      </c>
      <c r="E43" s="9"/>
      <c r="F43" s="9">
        <v>38</v>
      </c>
      <c r="G43" s="9">
        <v>37</v>
      </c>
    </row>
    <row r="44" spans="3:7" ht="16.5">
      <c r="C44" s="9"/>
      <c r="D44" s="9"/>
      <c r="E44" s="9"/>
      <c r="F44" s="9"/>
      <c r="G44" s="9"/>
    </row>
    <row r="45" spans="1:7" ht="17.25" thickBot="1">
      <c r="A45" s="5" t="str">
        <f>+A39</f>
        <v>Profit for the period</v>
      </c>
      <c r="C45" s="3">
        <v>1788</v>
      </c>
      <c r="D45" s="3">
        <v>694</v>
      </c>
      <c r="E45" s="9"/>
      <c r="F45" s="3">
        <v>2518</v>
      </c>
      <c r="G45" s="3">
        <v>1152</v>
      </c>
    </row>
    <row r="46" spans="3:7" ht="17.25" thickTop="1">
      <c r="C46" s="9"/>
      <c r="D46" s="9"/>
      <c r="E46" s="9"/>
      <c r="F46" s="9"/>
      <c r="G46" s="9"/>
    </row>
    <row r="47" spans="3:7" ht="16.5">
      <c r="C47" s="9"/>
      <c r="D47" s="9"/>
      <c r="E47" s="9"/>
      <c r="F47" s="9"/>
      <c r="G47" s="9"/>
    </row>
    <row r="48" spans="1:2" ht="16.5">
      <c r="A48" s="5" t="s">
        <v>146</v>
      </c>
      <c r="B48" s="13"/>
    </row>
    <row r="49" spans="1:2" ht="16.5">
      <c r="A49" s="5" t="s">
        <v>164</v>
      </c>
      <c r="B49" s="13"/>
    </row>
    <row r="50" spans="1:7" ht="17.25" thickBot="1">
      <c r="A50" s="60" t="s">
        <v>64</v>
      </c>
      <c r="B50" s="14"/>
      <c r="C50" s="145">
        <v>3.5189451108110252</v>
      </c>
      <c r="D50" s="145">
        <v>1.326554928906188</v>
      </c>
      <c r="E50" s="9"/>
      <c r="F50" s="145">
        <v>4.924934466597824</v>
      </c>
      <c r="G50" s="145">
        <v>2.2142346492970053</v>
      </c>
    </row>
    <row r="51" spans="1:7" ht="18" thickBot="1" thickTop="1">
      <c r="A51" s="60" t="s">
        <v>80</v>
      </c>
      <c r="B51" s="14"/>
      <c r="C51" s="146" t="s">
        <v>81</v>
      </c>
      <c r="D51" s="146" t="s">
        <v>81</v>
      </c>
      <c r="E51" s="9"/>
      <c r="F51" s="147" t="s">
        <v>81</v>
      </c>
      <c r="G51" s="147" t="s">
        <v>81</v>
      </c>
    </row>
    <row r="52" spans="1:7" ht="17.25" thickTop="1">
      <c r="A52" s="60"/>
      <c r="B52" s="14"/>
      <c r="C52" s="61"/>
      <c r="D52" s="61"/>
      <c r="E52" s="9"/>
      <c r="F52" s="61"/>
      <c r="G52" s="61"/>
    </row>
    <row r="53" ht="16.5">
      <c r="A53" s="5" t="s">
        <v>39</v>
      </c>
    </row>
    <row r="54" spans="1:2" ht="17.25">
      <c r="A54" s="15" t="s">
        <v>87</v>
      </c>
      <c r="B54" s="15"/>
    </row>
    <row r="55" spans="1:2" ht="17.25">
      <c r="A55" s="15" t="s">
        <v>104</v>
      </c>
      <c r="B55" s="15"/>
    </row>
  </sheetData>
  <mergeCells count="2">
    <mergeCell ref="C9:D9"/>
    <mergeCell ref="F9:G9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workbookViewId="0" topLeftCell="A54">
      <selection activeCell="C17" sqref="C17:D64"/>
    </sheetView>
  </sheetViews>
  <sheetFormatPr defaultColWidth="9.140625" defaultRowHeight="12.75"/>
  <cols>
    <col min="1" max="1" width="44.57421875" style="109" customWidth="1"/>
    <col min="2" max="2" width="3.140625" style="109" customWidth="1"/>
    <col min="3" max="4" width="18.7109375" style="110" customWidth="1"/>
    <col min="5" max="5" width="2.57421875" style="109" customWidth="1"/>
    <col min="6" max="7" width="13.140625" style="110" bestFit="1" customWidth="1"/>
    <col min="8" max="8" width="11.00390625" style="110" bestFit="1" customWidth="1"/>
    <col min="9" max="9" width="11.00390625" style="110" customWidth="1"/>
    <col min="10" max="10" width="9.140625" style="109" customWidth="1"/>
    <col min="11" max="11" width="10.00390625" style="109" bestFit="1" customWidth="1"/>
    <col min="12" max="12" width="11.00390625" style="109" customWidth="1"/>
    <col min="13" max="16384" width="9.140625" style="109" customWidth="1"/>
  </cols>
  <sheetData>
    <row r="1" ht="16.5">
      <c r="A1" s="108" t="s">
        <v>0</v>
      </c>
    </row>
    <row r="2" ht="16.5">
      <c r="A2" s="108" t="s">
        <v>1</v>
      </c>
    </row>
    <row r="3" ht="16.5">
      <c r="A3" s="108" t="s">
        <v>2</v>
      </c>
    </row>
    <row r="4" ht="16.5">
      <c r="D4" s="111"/>
    </row>
    <row r="5" spans="1:4" ht="16.5">
      <c r="A5" s="108" t="s">
        <v>26</v>
      </c>
      <c r="D5" s="111"/>
    </row>
    <row r="6" spans="1:5" ht="16.5">
      <c r="A6" s="108" t="s">
        <v>171</v>
      </c>
      <c r="D6" s="111"/>
      <c r="E6" s="112"/>
    </row>
    <row r="7" spans="1:5" ht="16.5">
      <c r="A7" s="108"/>
      <c r="D7" s="69" t="s">
        <v>93</v>
      </c>
      <c r="E7" s="112"/>
    </row>
    <row r="8" spans="3:5" ht="16.5">
      <c r="C8" s="113" t="s">
        <v>94</v>
      </c>
      <c r="D8" s="113" t="s">
        <v>75</v>
      </c>
      <c r="E8" s="112"/>
    </row>
    <row r="9" spans="3:5" ht="16.5">
      <c r="C9" s="114" t="s">
        <v>16</v>
      </c>
      <c r="D9" s="114" t="s">
        <v>17</v>
      </c>
      <c r="E9" s="112"/>
    </row>
    <row r="10" spans="2:5" ht="16.5">
      <c r="B10" s="108"/>
      <c r="C10" s="114" t="s">
        <v>95</v>
      </c>
      <c r="D10" s="114" t="s">
        <v>18</v>
      </c>
      <c r="E10" s="112"/>
    </row>
    <row r="11" spans="2:5" ht="16.5">
      <c r="B11" s="115"/>
      <c r="C11" s="114" t="s">
        <v>43</v>
      </c>
      <c r="D11" s="114" t="s">
        <v>42</v>
      </c>
      <c r="E11" s="108"/>
    </row>
    <row r="12" spans="2:5" ht="16.5">
      <c r="B12" s="108"/>
      <c r="C12" s="114" t="s">
        <v>169</v>
      </c>
      <c r="D12" s="114" t="s">
        <v>92</v>
      </c>
      <c r="E12" s="108"/>
    </row>
    <row r="13" spans="3:9" ht="16.5">
      <c r="C13" s="114" t="s">
        <v>14</v>
      </c>
      <c r="D13" s="114" t="s">
        <v>14</v>
      </c>
      <c r="E13" s="108"/>
      <c r="H13" s="116"/>
      <c r="I13" s="116"/>
    </row>
    <row r="14" spans="3:12" ht="16.5">
      <c r="C14" s="114"/>
      <c r="D14" s="114"/>
      <c r="E14" s="108"/>
      <c r="L14" s="117"/>
    </row>
    <row r="15" spans="1:13" ht="16.5">
      <c r="A15" s="118" t="s">
        <v>147</v>
      </c>
      <c r="B15" s="119"/>
      <c r="C15" s="120"/>
      <c r="D15" s="120"/>
      <c r="E15" s="108"/>
      <c r="F15" s="116"/>
      <c r="G15" s="116"/>
      <c r="I15" s="116"/>
      <c r="J15" s="116"/>
      <c r="K15" s="119"/>
      <c r="L15" s="119"/>
      <c r="M15" s="119"/>
    </row>
    <row r="16" spans="1:6" ht="16.5">
      <c r="A16" s="118" t="s">
        <v>105</v>
      </c>
      <c r="B16" s="119"/>
      <c r="C16" s="120"/>
      <c r="D16" s="120"/>
      <c r="E16" s="108"/>
      <c r="F16" s="116"/>
    </row>
    <row r="17" spans="1:12" ht="16.5">
      <c r="A17" s="121" t="s">
        <v>106</v>
      </c>
      <c r="B17" s="121"/>
      <c r="C17" s="120">
        <v>28158</v>
      </c>
      <c r="D17" s="120">
        <v>29133</v>
      </c>
      <c r="F17" s="116"/>
      <c r="G17" s="135"/>
      <c r="H17" s="135"/>
      <c r="I17" s="116"/>
      <c r="J17" s="119"/>
      <c r="K17" s="119"/>
      <c r="L17" s="119"/>
    </row>
    <row r="18" spans="1:4" ht="16.5">
      <c r="A18" s="121" t="s">
        <v>107</v>
      </c>
      <c r="B18" s="121"/>
      <c r="C18" s="120">
        <v>4012</v>
      </c>
      <c r="D18" s="120">
        <v>4055</v>
      </c>
    </row>
    <row r="19" spans="1:6" ht="16.5">
      <c r="A19" s="121" t="s">
        <v>108</v>
      </c>
      <c r="B19" s="121"/>
      <c r="C19" s="120">
        <v>0</v>
      </c>
      <c r="D19" s="120">
        <v>1000</v>
      </c>
      <c r="F19" s="116"/>
    </row>
    <row r="20" spans="1:6" ht="16.5">
      <c r="A20" s="121" t="s">
        <v>109</v>
      </c>
      <c r="B20" s="121"/>
      <c r="C20" s="120">
        <v>38</v>
      </c>
      <c r="D20" s="120">
        <v>133</v>
      </c>
      <c r="F20" s="116"/>
    </row>
    <row r="21" spans="1:4" ht="16.5">
      <c r="A21" s="122" t="s">
        <v>167</v>
      </c>
      <c r="B21" s="121"/>
      <c r="C21" s="123">
        <v>32208</v>
      </c>
      <c r="D21" s="123">
        <v>34321</v>
      </c>
    </row>
    <row r="22" spans="1:12" ht="16.5">
      <c r="A22" s="121"/>
      <c r="B22" s="121"/>
      <c r="C22" s="120"/>
      <c r="D22" s="120"/>
      <c r="F22" s="116"/>
      <c r="L22" s="119"/>
    </row>
    <row r="23" spans="1:6" ht="16.5">
      <c r="A23" s="122" t="s">
        <v>110</v>
      </c>
      <c r="B23" s="121"/>
      <c r="C23" s="120"/>
      <c r="D23" s="120"/>
      <c r="F23" s="116"/>
    </row>
    <row r="24" spans="1:6" ht="16.5">
      <c r="A24" s="124" t="s">
        <v>111</v>
      </c>
      <c r="B24" s="121"/>
      <c r="C24" s="120">
        <v>5884</v>
      </c>
      <c r="D24" s="120">
        <v>6091</v>
      </c>
      <c r="F24" s="116"/>
    </row>
    <row r="25" spans="1:6" ht="16.5">
      <c r="A25" s="124" t="s">
        <v>115</v>
      </c>
      <c r="B25" s="121"/>
      <c r="C25" s="120">
        <v>9143</v>
      </c>
      <c r="D25" s="120">
        <v>7939</v>
      </c>
      <c r="F25" s="116"/>
    </row>
    <row r="26" spans="1:7" ht="16.5">
      <c r="A26" s="121" t="s">
        <v>116</v>
      </c>
      <c r="B26" s="125"/>
      <c r="C26" s="120">
        <v>886</v>
      </c>
      <c r="D26" s="120">
        <v>744</v>
      </c>
      <c r="F26" s="116"/>
      <c r="G26" s="116"/>
    </row>
    <row r="27" spans="1:8" ht="16.5">
      <c r="A27" s="121" t="s">
        <v>112</v>
      </c>
      <c r="B27" s="121"/>
      <c r="C27" s="120">
        <v>344</v>
      </c>
      <c r="D27" s="120">
        <v>344</v>
      </c>
      <c r="F27" s="116"/>
      <c r="G27" s="116"/>
      <c r="H27" s="116"/>
    </row>
    <row r="28" spans="1:7" ht="16.5">
      <c r="A28" s="121" t="s">
        <v>113</v>
      </c>
      <c r="B28" s="121"/>
      <c r="C28" s="120">
        <v>15017</v>
      </c>
      <c r="D28" s="120">
        <v>11611</v>
      </c>
      <c r="G28" s="116"/>
    </row>
    <row r="29" spans="1:7" ht="16.5">
      <c r="A29" s="121" t="s">
        <v>114</v>
      </c>
      <c r="B29" s="121"/>
      <c r="C29" s="120">
        <v>2194</v>
      </c>
      <c r="D29" s="120">
        <v>1874</v>
      </c>
      <c r="F29" s="116"/>
      <c r="G29" s="126"/>
    </row>
    <row r="30" spans="1:7" ht="16.5">
      <c r="A30" s="122" t="s">
        <v>117</v>
      </c>
      <c r="B30" s="121"/>
      <c r="C30" s="123">
        <v>33468</v>
      </c>
      <c r="D30" s="123">
        <v>28603</v>
      </c>
      <c r="G30" s="116"/>
    </row>
    <row r="31" spans="1:7" ht="16.5">
      <c r="A31" s="122"/>
      <c r="B31" s="121"/>
      <c r="C31" s="120"/>
      <c r="D31" s="120"/>
      <c r="G31" s="116"/>
    </row>
    <row r="32" spans="1:7" ht="16.5">
      <c r="A32" s="122" t="s">
        <v>137</v>
      </c>
      <c r="B32" s="121"/>
      <c r="C32" s="134">
        <v>65676</v>
      </c>
      <c r="D32" s="134">
        <v>62924</v>
      </c>
      <c r="G32" s="116"/>
    </row>
    <row r="33" spans="1:7" ht="16.5">
      <c r="A33" s="122"/>
      <c r="B33" s="121"/>
      <c r="C33" s="137"/>
      <c r="D33" s="137"/>
      <c r="G33" s="116"/>
    </row>
    <row r="34" spans="1:4" ht="16.5">
      <c r="A34" s="122" t="s">
        <v>149</v>
      </c>
      <c r="B34" s="121"/>
      <c r="C34" s="120"/>
      <c r="D34" s="120"/>
    </row>
    <row r="35" spans="1:7" ht="16.5">
      <c r="A35" s="127" t="s">
        <v>118</v>
      </c>
      <c r="B35" s="121"/>
      <c r="C35" s="120"/>
      <c r="D35" s="120"/>
      <c r="F35" s="116"/>
      <c r="G35" s="116"/>
    </row>
    <row r="36" spans="1:9" ht="16.5">
      <c r="A36" s="124" t="s">
        <v>119</v>
      </c>
      <c r="B36" s="121"/>
      <c r="C36" s="120">
        <v>50356</v>
      </c>
      <c r="D36" s="120">
        <v>50356</v>
      </c>
      <c r="F36" s="116"/>
      <c r="G36" s="116"/>
      <c r="H36" s="116"/>
      <c r="I36" s="116"/>
    </row>
    <row r="37" spans="1:7" ht="16.5">
      <c r="A37" s="120" t="s">
        <v>120</v>
      </c>
      <c r="B37" s="121"/>
      <c r="C37" s="120"/>
      <c r="D37" s="120"/>
      <c r="F37" s="116"/>
      <c r="G37" s="116"/>
    </row>
    <row r="38" spans="1:7" ht="16.5">
      <c r="A38" s="120" t="s">
        <v>121</v>
      </c>
      <c r="B38" s="121"/>
      <c r="C38" s="120">
        <v>5628</v>
      </c>
      <c r="D38" s="120">
        <v>5628</v>
      </c>
      <c r="F38" s="116"/>
      <c r="G38" s="116"/>
    </row>
    <row r="39" spans="1:11" ht="16.5">
      <c r="A39" s="120" t="s">
        <v>122</v>
      </c>
      <c r="B39" s="121"/>
      <c r="C39" s="120">
        <v>55</v>
      </c>
      <c r="D39" s="120">
        <v>55</v>
      </c>
      <c r="F39" s="116"/>
      <c r="G39" s="116"/>
      <c r="H39" s="116"/>
      <c r="I39" s="116"/>
      <c r="J39" s="119"/>
      <c r="K39" s="119"/>
    </row>
    <row r="40" spans="1:11" ht="16.5">
      <c r="A40" s="120" t="s">
        <v>124</v>
      </c>
      <c r="B40" s="121"/>
      <c r="C40" s="120">
        <v>0</v>
      </c>
      <c r="D40" s="120">
        <v>84</v>
      </c>
      <c r="F40" s="116"/>
      <c r="G40" s="116"/>
      <c r="H40" s="116"/>
      <c r="I40" s="116"/>
      <c r="J40" s="119"/>
      <c r="K40" s="119"/>
    </row>
    <row r="41" spans="1:7" ht="16.5">
      <c r="A41" s="121" t="s">
        <v>123</v>
      </c>
      <c r="B41" s="121"/>
      <c r="C41" s="120">
        <v>-20</v>
      </c>
      <c r="D41" s="120">
        <v>-400</v>
      </c>
      <c r="F41" s="116"/>
      <c r="G41" s="128"/>
    </row>
    <row r="42" spans="1:7" ht="16.5">
      <c r="A42" s="121" t="s">
        <v>172</v>
      </c>
      <c r="B42" s="121"/>
      <c r="C42" s="130">
        <v>1408</v>
      </c>
      <c r="D42" s="130">
        <v>-1156</v>
      </c>
      <c r="F42" s="116"/>
      <c r="G42" s="116"/>
    </row>
    <row r="43" spans="1:7" ht="33">
      <c r="A43" s="129" t="s">
        <v>148</v>
      </c>
      <c r="B43" s="121"/>
      <c r="C43" s="120">
        <v>57427</v>
      </c>
      <c r="D43" s="120">
        <v>54567</v>
      </c>
      <c r="G43" s="116"/>
    </row>
    <row r="44" spans="1:7" ht="16.5">
      <c r="A44" s="138" t="s">
        <v>138</v>
      </c>
      <c r="B44" s="121"/>
      <c r="C44" s="120">
        <v>185</v>
      </c>
      <c r="D44" s="120">
        <v>155</v>
      </c>
      <c r="F44" s="116"/>
      <c r="G44" s="116"/>
    </row>
    <row r="45" spans="1:7" ht="16.5">
      <c r="A45" s="129" t="s">
        <v>139</v>
      </c>
      <c r="B45" s="121"/>
      <c r="C45" s="134">
        <v>57612</v>
      </c>
      <c r="D45" s="134">
        <v>54722</v>
      </c>
      <c r="G45" s="116"/>
    </row>
    <row r="46" spans="1:4" ht="16.5">
      <c r="A46" s="121"/>
      <c r="B46" s="121"/>
      <c r="C46" s="120"/>
      <c r="D46" s="120"/>
    </row>
    <row r="47" spans="1:7" ht="16.5">
      <c r="A47" s="122" t="s">
        <v>125</v>
      </c>
      <c r="B47" s="121"/>
      <c r="C47" s="120"/>
      <c r="D47" s="120"/>
      <c r="G47" s="116"/>
    </row>
    <row r="48" spans="1:7" ht="16.5">
      <c r="A48" s="121" t="s">
        <v>131</v>
      </c>
      <c r="B48" s="121"/>
      <c r="C48" s="120">
        <v>0</v>
      </c>
      <c r="D48" s="120">
        <v>69</v>
      </c>
      <c r="G48" s="116"/>
    </row>
    <row r="49" spans="1:7" ht="16.5">
      <c r="A49" s="121" t="s">
        <v>126</v>
      </c>
      <c r="B49" s="121"/>
      <c r="C49" s="120">
        <v>94</v>
      </c>
      <c r="D49" s="120">
        <v>108</v>
      </c>
      <c r="F49" s="116"/>
      <c r="G49" s="116"/>
    </row>
    <row r="50" spans="1:7" ht="16.5">
      <c r="A50" s="121" t="s">
        <v>127</v>
      </c>
      <c r="B50" s="121"/>
      <c r="C50" s="120">
        <v>1679</v>
      </c>
      <c r="D50" s="120">
        <v>1429</v>
      </c>
      <c r="F50" s="116"/>
      <c r="G50" s="116"/>
    </row>
    <row r="51" spans="1:7" ht="16.5">
      <c r="A51" s="122" t="s">
        <v>128</v>
      </c>
      <c r="B51" s="121"/>
      <c r="C51" s="123">
        <v>1773</v>
      </c>
      <c r="D51" s="123">
        <v>1606</v>
      </c>
      <c r="F51" s="116"/>
      <c r="G51" s="116"/>
    </row>
    <row r="52" spans="1:9" ht="16.5">
      <c r="A52" s="121"/>
      <c r="B52" s="121"/>
      <c r="C52" s="120"/>
      <c r="D52" s="120"/>
      <c r="E52" s="119"/>
      <c r="F52" s="116"/>
      <c r="H52" s="116"/>
      <c r="I52" s="116"/>
    </row>
    <row r="53" spans="1:9" ht="16.5">
      <c r="A53" s="121" t="s">
        <v>129</v>
      </c>
      <c r="B53" s="121"/>
      <c r="C53" s="120">
        <v>3717</v>
      </c>
      <c r="D53" s="120">
        <v>3442</v>
      </c>
      <c r="F53" s="116"/>
      <c r="G53" s="116"/>
      <c r="H53" s="116"/>
      <c r="I53" s="116"/>
    </row>
    <row r="54" spans="1:6" ht="16.5">
      <c r="A54" s="121" t="s">
        <v>130</v>
      </c>
      <c r="B54" s="121"/>
      <c r="C54" s="120">
        <v>1800</v>
      </c>
      <c r="D54" s="120">
        <v>1542</v>
      </c>
      <c r="F54" s="116"/>
    </row>
    <row r="55" spans="1:6" ht="16.5">
      <c r="A55" s="121" t="s">
        <v>140</v>
      </c>
      <c r="B55" s="121"/>
      <c r="C55" s="120">
        <v>0</v>
      </c>
      <c r="D55" s="120">
        <v>370</v>
      </c>
      <c r="F55" s="116"/>
    </row>
    <row r="56" spans="1:7" ht="16.5">
      <c r="A56" s="121" t="s">
        <v>132</v>
      </c>
      <c r="B56" s="121"/>
      <c r="C56" s="120">
        <v>0</v>
      </c>
      <c r="D56" s="120">
        <v>525</v>
      </c>
      <c r="F56" s="116"/>
      <c r="G56" s="116"/>
    </row>
    <row r="57" spans="1:8" ht="16.5">
      <c r="A57" s="121" t="s">
        <v>133</v>
      </c>
      <c r="B57" s="121"/>
      <c r="C57" s="120">
        <v>774</v>
      </c>
      <c r="D57" s="120">
        <v>717</v>
      </c>
      <c r="H57" s="116"/>
    </row>
    <row r="58" spans="1:4" ht="16.5">
      <c r="A58" s="122" t="s">
        <v>134</v>
      </c>
      <c r="B58" s="121"/>
      <c r="C58" s="123">
        <v>6291</v>
      </c>
      <c r="D58" s="123">
        <v>6596</v>
      </c>
    </row>
    <row r="59" spans="1:7" ht="16.5">
      <c r="A59" s="121"/>
      <c r="B59" s="121"/>
      <c r="C59" s="120"/>
      <c r="D59" s="120"/>
      <c r="F59" s="116"/>
      <c r="G59" s="116"/>
    </row>
    <row r="60" spans="1:6" ht="16.5">
      <c r="A60" s="122" t="s">
        <v>135</v>
      </c>
      <c r="B60" s="121"/>
      <c r="C60" s="134">
        <v>8064</v>
      </c>
      <c r="D60" s="134">
        <v>8202</v>
      </c>
      <c r="F60" s="116"/>
    </row>
    <row r="61" spans="1:6" ht="16.5">
      <c r="A61" s="121"/>
      <c r="B61" s="121"/>
      <c r="C61" s="120"/>
      <c r="D61" s="120"/>
      <c r="E61" s="119"/>
      <c r="F61" s="116"/>
    </row>
    <row r="62" spans="1:6" ht="16.5">
      <c r="A62" s="122" t="s">
        <v>136</v>
      </c>
      <c r="B62" s="121"/>
      <c r="C62" s="134">
        <v>65676</v>
      </c>
      <c r="D62" s="134">
        <v>62924</v>
      </c>
      <c r="F62" s="116"/>
    </row>
    <row r="63" spans="1:6" ht="16.5">
      <c r="A63" s="121"/>
      <c r="B63" s="121"/>
      <c r="C63" s="120"/>
      <c r="D63" s="120"/>
      <c r="F63" s="116"/>
    </row>
    <row r="64" spans="1:6" ht="33">
      <c r="A64" s="144" t="s">
        <v>165</v>
      </c>
      <c r="B64" s="121"/>
      <c r="C64" s="131">
        <v>1.1404202081181984</v>
      </c>
      <c r="D64" s="131">
        <v>1.0836245928985622</v>
      </c>
      <c r="F64" s="116"/>
    </row>
    <row r="65" spans="1:4" ht="16.5">
      <c r="A65" s="119"/>
      <c r="B65" s="121"/>
      <c r="C65" s="120"/>
      <c r="D65" s="120"/>
    </row>
    <row r="66" spans="1:4" ht="17.25">
      <c r="A66" s="132" t="s">
        <v>88</v>
      </c>
      <c r="B66" s="121"/>
      <c r="C66" s="120"/>
      <c r="D66" s="120"/>
    </row>
    <row r="67" spans="1:4" ht="17.25">
      <c r="A67" s="132" t="s">
        <v>104</v>
      </c>
      <c r="B67" s="121"/>
      <c r="C67" s="120"/>
      <c r="D67" s="120"/>
    </row>
    <row r="69" spans="3:4" ht="16.5">
      <c r="C69" s="133"/>
      <c r="D69" s="133"/>
    </row>
  </sheetData>
  <printOptions horizontalCentered="1" verticalCentered="1"/>
  <pageMargins left="0.48" right="0.23" top="0.41" bottom="0.28" header="0.34" footer="0.17"/>
  <pageSetup fitToHeight="1" fitToWidth="1" horizontalDpi="600" verticalDpi="6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workbookViewId="0" topLeftCell="E13">
      <selection activeCell="D16" sqref="D16:M23"/>
    </sheetView>
  </sheetViews>
  <sheetFormatPr defaultColWidth="9.140625" defaultRowHeight="12.75"/>
  <cols>
    <col min="1" max="1" width="40.140625" style="45" customWidth="1"/>
    <col min="2" max="2" width="5.7109375" style="45" customWidth="1"/>
    <col min="3" max="3" width="4.421875" style="45" customWidth="1"/>
    <col min="4" max="4" width="11.28125" style="45" bestFit="1" customWidth="1"/>
    <col min="5" max="5" width="11.00390625" style="45" bestFit="1" customWidth="1"/>
    <col min="6" max="6" width="14.00390625" style="45" bestFit="1" customWidth="1"/>
    <col min="7" max="7" width="12.00390625" style="45" bestFit="1" customWidth="1"/>
    <col min="8" max="8" width="9.00390625" style="45" bestFit="1" customWidth="1"/>
    <col min="9" max="9" width="2.7109375" style="46" customWidth="1"/>
    <col min="10" max="10" width="16.7109375" style="45" customWidth="1"/>
    <col min="11" max="11" width="11.00390625" style="45" bestFit="1" customWidth="1"/>
    <col min="12" max="13" width="9.140625" style="45" customWidth="1"/>
    <col min="14" max="14" width="12.8515625" style="45" bestFit="1" customWidth="1"/>
    <col min="15" max="16384" width="9.140625" style="45" customWidth="1"/>
  </cols>
  <sheetData>
    <row r="1" ht="15.75">
      <c r="A1" s="44" t="s">
        <v>0</v>
      </c>
    </row>
    <row r="2" ht="15.75">
      <c r="A2" s="44" t="s">
        <v>1</v>
      </c>
    </row>
    <row r="3" ht="15.75">
      <c r="A3" s="44" t="s">
        <v>2</v>
      </c>
    </row>
    <row r="5" ht="15.75">
      <c r="A5" s="44" t="s">
        <v>19</v>
      </c>
    </row>
    <row r="6" ht="15.75">
      <c r="A6" s="44" t="s">
        <v>168</v>
      </c>
    </row>
    <row r="8" spans="4:11" ht="16.5">
      <c r="D8" s="149" t="s">
        <v>166</v>
      </c>
      <c r="E8" s="149"/>
      <c r="F8" s="149"/>
      <c r="G8" s="149"/>
      <c r="H8" s="149"/>
      <c r="I8" s="149"/>
      <c r="J8" s="149"/>
      <c r="K8" s="149"/>
    </row>
    <row r="9" spans="7:10" ht="15.75">
      <c r="G9" s="47" t="s">
        <v>31</v>
      </c>
      <c r="H9" s="48"/>
      <c r="I9" s="49"/>
      <c r="J9" s="44" t="s">
        <v>65</v>
      </c>
    </row>
    <row r="10" spans="1:13" ht="15.75">
      <c r="A10" s="44" t="s">
        <v>40</v>
      </c>
      <c r="D10" s="47" t="s">
        <v>20</v>
      </c>
      <c r="E10" s="47" t="s">
        <v>22</v>
      </c>
      <c r="F10" s="47" t="s">
        <v>29</v>
      </c>
      <c r="G10" s="47" t="s">
        <v>32</v>
      </c>
      <c r="H10" s="47" t="s">
        <v>33</v>
      </c>
      <c r="I10" s="50"/>
      <c r="J10" s="47" t="s">
        <v>66</v>
      </c>
      <c r="K10" s="47"/>
      <c r="L10" s="52" t="s">
        <v>155</v>
      </c>
      <c r="M10" s="52" t="s">
        <v>157</v>
      </c>
    </row>
    <row r="11" spans="4:13" ht="15.75">
      <c r="D11" s="47" t="s">
        <v>21</v>
      </c>
      <c r="E11" s="47" t="s">
        <v>23</v>
      </c>
      <c r="F11" s="47" t="s">
        <v>30</v>
      </c>
      <c r="G11" s="47" t="s">
        <v>24</v>
      </c>
      <c r="H11" s="47" t="s">
        <v>24</v>
      </c>
      <c r="I11" s="50"/>
      <c r="J11" s="47" t="s">
        <v>67</v>
      </c>
      <c r="K11" s="47" t="s">
        <v>154</v>
      </c>
      <c r="L11" s="52" t="s">
        <v>156</v>
      </c>
      <c r="M11" s="52" t="s">
        <v>118</v>
      </c>
    </row>
    <row r="12" spans="4:13" ht="15.75">
      <c r="D12" s="47" t="s">
        <v>6</v>
      </c>
      <c r="E12" s="47" t="s">
        <v>6</v>
      </c>
      <c r="F12" s="47" t="s">
        <v>6</v>
      </c>
      <c r="G12" s="47" t="str">
        <f>F12</f>
        <v>RM'000</v>
      </c>
      <c r="H12" s="47" t="s">
        <v>6</v>
      </c>
      <c r="I12" s="50"/>
      <c r="J12" s="47" t="s">
        <v>6</v>
      </c>
      <c r="K12" s="47" t="s">
        <v>6</v>
      </c>
      <c r="L12" s="47" t="s">
        <v>6</v>
      </c>
      <c r="M12" s="47" t="s">
        <v>6</v>
      </c>
    </row>
    <row r="13" spans="1:15" ht="15.75">
      <c r="A13" s="51" t="s">
        <v>48</v>
      </c>
      <c r="N13" s="52"/>
      <c r="O13" s="52"/>
    </row>
    <row r="14" spans="1:15" ht="15.75">
      <c r="A14" s="51"/>
      <c r="N14" s="52"/>
      <c r="O14" s="52"/>
    </row>
    <row r="15" spans="1:15" ht="15.75">
      <c r="A15" s="45" t="s">
        <v>150</v>
      </c>
      <c r="N15" s="52"/>
      <c r="O15" s="52"/>
    </row>
    <row r="16" spans="1:15" ht="15.75">
      <c r="A16" s="140" t="s">
        <v>161</v>
      </c>
      <c r="D16" s="54">
        <v>50356</v>
      </c>
      <c r="E16" s="54">
        <v>5628</v>
      </c>
      <c r="F16" s="54">
        <v>84</v>
      </c>
      <c r="G16" s="54">
        <v>-400</v>
      </c>
      <c r="H16" s="54">
        <v>55</v>
      </c>
      <c r="I16" s="55"/>
      <c r="J16" s="54">
        <v>-1156</v>
      </c>
      <c r="K16" s="54">
        <v>54567</v>
      </c>
      <c r="L16" s="45">
        <v>155</v>
      </c>
      <c r="M16" s="56">
        <v>54722</v>
      </c>
      <c r="N16" s="52"/>
      <c r="O16" s="52"/>
    </row>
    <row r="17" spans="1:15" ht="15.75">
      <c r="A17" s="140" t="s">
        <v>162</v>
      </c>
      <c r="D17" s="141">
        <v>0</v>
      </c>
      <c r="E17" s="141">
        <v>0</v>
      </c>
      <c r="F17" s="141">
        <v>-84</v>
      </c>
      <c r="G17" s="141">
        <v>0</v>
      </c>
      <c r="H17" s="141">
        <v>0</v>
      </c>
      <c r="I17" s="141"/>
      <c r="J17" s="141">
        <v>84</v>
      </c>
      <c r="K17" s="141">
        <v>0</v>
      </c>
      <c r="L17" s="141">
        <v>0</v>
      </c>
      <c r="M17" s="142">
        <v>0</v>
      </c>
      <c r="N17" s="52"/>
      <c r="O17" s="52"/>
    </row>
    <row r="18" spans="1:15" ht="15.75">
      <c r="A18" s="140" t="s">
        <v>163</v>
      </c>
      <c r="D18" s="54">
        <v>50356</v>
      </c>
      <c r="E18" s="54">
        <v>5628</v>
      </c>
      <c r="F18" s="54">
        <v>0</v>
      </c>
      <c r="G18" s="54">
        <v>-400</v>
      </c>
      <c r="H18" s="54">
        <v>55</v>
      </c>
      <c r="I18" s="55"/>
      <c r="J18" s="54">
        <v>-1072</v>
      </c>
      <c r="K18" s="54">
        <v>54567</v>
      </c>
      <c r="L18" s="54">
        <v>155</v>
      </c>
      <c r="M18" s="54">
        <v>54722</v>
      </c>
      <c r="N18" s="52"/>
      <c r="O18" s="52"/>
    </row>
    <row r="19" spans="1:15" ht="15.75">
      <c r="A19" s="53"/>
      <c r="N19" s="52"/>
      <c r="O19" s="52"/>
    </row>
    <row r="20" spans="1:13" ht="15.75">
      <c r="A20" s="45" t="s">
        <v>83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5"/>
      <c r="J20" s="54">
        <v>2480</v>
      </c>
      <c r="K20" s="54">
        <v>2480</v>
      </c>
      <c r="L20" s="45">
        <v>30</v>
      </c>
      <c r="M20" s="56">
        <v>2510</v>
      </c>
    </row>
    <row r="21" spans="1:13" ht="15.75">
      <c r="A21" s="45" t="s">
        <v>45</v>
      </c>
      <c r="D21" s="54">
        <v>0</v>
      </c>
      <c r="E21" s="54">
        <v>0</v>
      </c>
      <c r="F21" s="54">
        <v>0</v>
      </c>
      <c r="G21" s="54">
        <v>380</v>
      </c>
      <c r="H21" s="54">
        <v>0</v>
      </c>
      <c r="I21" s="55"/>
      <c r="J21" s="143">
        <v>0</v>
      </c>
      <c r="K21" s="54">
        <v>380</v>
      </c>
      <c r="L21" s="54">
        <v>0</v>
      </c>
      <c r="M21" s="56">
        <v>380</v>
      </c>
    </row>
    <row r="23" spans="1:13" ht="16.5" thickBot="1">
      <c r="A23" s="45" t="s">
        <v>173</v>
      </c>
      <c r="D23" s="57">
        <v>50356</v>
      </c>
      <c r="E23" s="57">
        <v>5628</v>
      </c>
      <c r="F23" s="57">
        <v>0</v>
      </c>
      <c r="G23" s="57">
        <v>-20</v>
      </c>
      <c r="H23" s="57">
        <v>55</v>
      </c>
      <c r="I23" s="57">
        <v>0</v>
      </c>
      <c r="J23" s="57">
        <v>1408</v>
      </c>
      <c r="K23" s="57">
        <v>57427</v>
      </c>
      <c r="L23" s="57">
        <v>185</v>
      </c>
      <c r="M23" s="57">
        <v>57612</v>
      </c>
    </row>
    <row r="24" spans="1:12" ht="16.5" thickTop="1">
      <c r="A24" s="58"/>
      <c r="B24" s="46"/>
      <c r="C24" s="46"/>
      <c r="D24" s="55"/>
      <c r="E24" s="55"/>
      <c r="F24" s="55"/>
      <c r="G24" s="55"/>
      <c r="H24" s="55"/>
      <c r="I24" s="55"/>
      <c r="J24" s="55"/>
      <c r="K24" s="55"/>
      <c r="L24" s="56"/>
    </row>
    <row r="25" spans="4:12" ht="16.5">
      <c r="D25" s="149" t="s">
        <v>166</v>
      </c>
      <c r="E25" s="149"/>
      <c r="F25" s="149"/>
      <c r="G25" s="149"/>
      <c r="H25" s="149"/>
      <c r="I25" s="149"/>
      <c r="J25" s="149"/>
      <c r="K25" s="149"/>
      <c r="L25" s="46"/>
    </row>
    <row r="26" spans="7:12" ht="15.75">
      <c r="G26" s="47" t="s">
        <v>31</v>
      </c>
      <c r="H26" s="48"/>
      <c r="I26" s="49"/>
      <c r="J26" s="44" t="s">
        <v>65</v>
      </c>
      <c r="L26" s="46"/>
    </row>
    <row r="27" spans="1:13" ht="15.75">
      <c r="A27" s="44" t="s">
        <v>40</v>
      </c>
      <c r="D27" s="47" t="s">
        <v>20</v>
      </c>
      <c r="E27" s="47" t="s">
        <v>22</v>
      </c>
      <c r="F27" s="47" t="s">
        <v>29</v>
      </c>
      <c r="G27" s="47" t="s">
        <v>32</v>
      </c>
      <c r="H27" s="47" t="s">
        <v>33</v>
      </c>
      <c r="I27" s="50"/>
      <c r="J27" s="47" t="s">
        <v>66</v>
      </c>
      <c r="K27" s="47"/>
      <c r="L27" s="52" t="s">
        <v>155</v>
      </c>
      <c r="M27" s="52" t="s">
        <v>157</v>
      </c>
    </row>
    <row r="28" spans="4:13" ht="15.75">
      <c r="D28" s="47" t="s">
        <v>21</v>
      </c>
      <c r="E28" s="47" t="s">
        <v>23</v>
      </c>
      <c r="F28" s="47" t="s">
        <v>30</v>
      </c>
      <c r="G28" s="47" t="s">
        <v>24</v>
      </c>
      <c r="H28" s="47" t="s">
        <v>24</v>
      </c>
      <c r="I28" s="50"/>
      <c r="J28" s="47" t="s">
        <v>67</v>
      </c>
      <c r="K28" s="47" t="s">
        <v>154</v>
      </c>
      <c r="L28" s="52" t="s">
        <v>156</v>
      </c>
      <c r="M28" s="52" t="s">
        <v>118</v>
      </c>
    </row>
    <row r="29" spans="4:13" ht="15.75">
      <c r="D29" s="47" t="s">
        <v>6</v>
      </c>
      <c r="E29" s="47" t="s">
        <v>6</v>
      </c>
      <c r="F29" s="47" t="s">
        <v>6</v>
      </c>
      <c r="G29" s="47" t="str">
        <f>F29</f>
        <v>RM'000</v>
      </c>
      <c r="H29" s="47" t="s">
        <v>6</v>
      </c>
      <c r="I29" s="50"/>
      <c r="J29" s="47" t="s">
        <v>6</v>
      </c>
      <c r="K29" s="47" t="s">
        <v>6</v>
      </c>
      <c r="L29" s="47" t="s">
        <v>6</v>
      </c>
      <c r="M29" s="47" t="s">
        <v>6</v>
      </c>
    </row>
    <row r="30" spans="1:12" ht="15.75">
      <c r="A30" s="51" t="s">
        <v>49</v>
      </c>
      <c r="L30" s="46"/>
    </row>
    <row r="31" spans="1:13" ht="15.75">
      <c r="A31" s="45" t="s">
        <v>151</v>
      </c>
      <c r="D31" s="54">
        <v>50356</v>
      </c>
      <c r="E31" s="54">
        <v>5628</v>
      </c>
      <c r="F31" s="54">
        <v>84</v>
      </c>
      <c r="G31" s="54">
        <v>-124</v>
      </c>
      <c r="H31" s="54">
        <v>55</v>
      </c>
      <c r="I31" s="55"/>
      <c r="J31" s="54">
        <v>-2171</v>
      </c>
      <c r="K31" s="54">
        <v>53828</v>
      </c>
      <c r="L31" s="46">
        <v>103</v>
      </c>
      <c r="M31" s="56">
        <v>53931</v>
      </c>
    </row>
    <row r="32" spans="4:12" ht="15.75">
      <c r="D32" s="54"/>
      <c r="E32" s="54"/>
      <c r="F32" s="54"/>
      <c r="G32" s="54"/>
      <c r="H32" s="54"/>
      <c r="I32" s="55"/>
      <c r="J32" s="54"/>
      <c r="K32" s="54"/>
      <c r="L32" s="46"/>
    </row>
    <row r="33" spans="1:13" ht="15.75">
      <c r="A33" s="45" t="s">
        <v>152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5"/>
      <c r="J33" s="54">
        <v>1115</v>
      </c>
      <c r="K33" s="54">
        <v>1115</v>
      </c>
      <c r="L33" s="45">
        <v>22</v>
      </c>
      <c r="M33" s="56">
        <v>1137</v>
      </c>
    </row>
    <row r="34" spans="1:13" ht="15.75">
      <c r="A34" s="45" t="s">
        <v>45</v>
      </c>
      <c r="D34" s="54">
        <v>0</v>
      </c>
      <c r="E34" s="54">
        <v>0</v>
      </c>
      <c r="F34" s="54">
        <v>0</v>
      </c>
      <c r="G34" s="54">
        <v>-106</v>
      </c>
      <c r="H34" s="54">
        <v>0</v>
      </c>
      <c r="I34" s="55"/>
      <c r="J34" s="54">
        <v>0</v>
      </c>
      <c r="K34" s="54">
        <v>-106</v>
      </c>
      <c r="L34" s="45">
        <v>0</v>
      </c>
      <c r="M34" s="56">
        <v>-106</v>
      </c>
    </row>
    <row r="36" spans="1:13" ht="16.5" thickBot="1">
      <c r="A36" s="45" t="s">
        <v>174</v>
      </c>
      <c r="D36" s="57">
        <v>50356</v>
      </c>
      <c r="E36" s="57">
        <v>5628</v>
      </c>
      <c r="F36" s="57">
        <v>84</v>
      </c>
      <c r="G36" s="57">
        <v>-230</v>
      </c>
      <c r="H36" s="57">
        <v>55</v>
      </c>
      <c r="I36" s="55"/>
      <c r="J36" s="57">
        <v>-1056</v>
      </c>
      <c r="K36" s="57">
        <v>54837</v>
      </c>
      <c r="L36" s="57">
        <v>125</v>
      </c>
      <c r="M36" s="57">
        <v>54962</v>
      </c>
    </row>
    <row r="37" ht="16.5" thickTop="1"/>
    <row r="38" spans="1:10" ht="15.75">
      <c r="A38" s="59"/>
      <c r="J38" s="56"/>
    </row>
    <row r="39" spans="1:11" ht="17.25">
      <c r="A39" s="15" t="s">
        <v>89</v>
      </c>
      <c r="K39" s="56"/>
    </row>
    <row r="40" ht="17.25">
      <c r="A40" s="15" t="s">
        <v>104</v>
      </c>
    </row>
  </sheetData>
  <mergeCells count="2">
    <mergeCell ref="D8:K8"/>
    <mergeCell ref="D25:K25"/>
  </mergeCells>
  <printOptions/>
  <pageMargins left="0.39" right="0.4" top="0.77" bottom="1" header="0.5" footer="0.5"/>
  <pageSetup fitToHeight="1" fitToWidth="1" horizontalDpi="600" verticalDpi="600" orientation="landscape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workbookViewId="0" topLeftCell="A29">
      <selection activeCell="A34" sqref="A34"/>
    </sheetView>
  </sheetViews>
  <sheetFormatPr defaultColWidth="9.140625" defaultRowHeight="12.75"/>
  <cols>
    <col min="1" max="1" width="50.7109375" style="1" customWidth="1"/>
    <col min="2" max="2" width="6.140625" style="1" bestFit="1" customWidth="1"/>
    <col min="3" max="3" width="17.140625" style="1" customWidth="1"/>
    <col min="4" max="4" width="15.57421875" style="1" customWidth="1"/>
    <col min="5" max="5" width="2.8515625" style="1" customWidth="1"/>
    <col min="6" max="6" width="16.28125" style="1" customWidth="1"/>
    <col min="7" max="7" width="15.7109375" style="1" bestFit="1" customWidth="1"/>
    <col min="8" max="16384" width="9.140625" style="1" customWidth="1"/>
  </cols>
  <sheetData>
    <row r="1" spans="1:3" ht="15">
      <c r="A1" s="17" t="s">
        <v>0</v>
      </c>
      <c r="C1" s="22"/>
    </row>
    <row r="2" spans="1:3" ht="15">
      <c r="A2" s="17" t="s">
        <v>1</v>
      </c>
      <c r="C2" s="22"/>
    </row>
    <row r="3" spans="1:3" ht="15">
      <c r="A3" s="17" t="s">
        <v>2</v>
      </c>
      <c r="C3" s="22"/>
    </row>
    <row r="4" spans="3:4" ht="15">
      <c r="C4" s="22"/>
      <c r="D4" s="18"/>
    </row>
    <row r="5" spans="1:4" ht="15">
      <c r="A5" s="17" t="s">
        <v>25</v>
      </c>
      <c r="C5" s="22"/>
      <c r="D5" s="18"/>
    </row>
    <row r="6" spans="1:6" ht="15">
      <c r="A6" s="17" t="s">
        <v>168</v>
      </c>
      <c r="C6" s="22"/>
      <c r="D6" s="18"/>
      <c r="E6" s="19"/>
      <c r="F6" s="19"/>
    </row>
    <row r="7" spans="3:6" ht="15">
      <c r="C7" s="22"/>
      <c r="D7" s="18"/>
      <c r="E7" s="19"/>
      <c r="F7" s="19"/>
    </row>
    <row r="8" spans="3:6" ht="15">
      <c r="C8" s="23" t="s">
        <v>175</v>
      </c>
      <c r="D8" s="23" t="s">
        <v>175</v>
      </c>
      <c r="E8" s="19"/>
      <c r="F8" s="19"/>
    </row>
    <row r="9" spans="2:6" ht="15">
      <c r="B9" s="17"/>
      <c r="C9" s="23" t="s">
        <v>44</v>
      </c>
      <c r="D9" s="20" t="s">
        <v>44</v>
      </c>
      <c r="E9" s="19"/>
      <c r="F9" s="19"/>
    </row>
    <row r="10" spans="2:5" ht="15">
      <c r="B10" s="17"/>
      <c r="C10" s="23" t="s">
        <v>169</v>
      </c>
      <c r="D10" s="23" t="s">
        <v>170</v>
      </c>
      <c r="E10" s="17"/>
    </row>
    <row r="11" spans="3:5" ht="15">
      <c r="C11" s="23" t="s">
        <v>14</v>
      </c>
      <c r="D11" s="20" t="s">
        <v>14</v>
      </c>
      <c r="E11" s="17"/>
    </row>
    <row r="12" spans="3:5" ht="15">
      <c r="C12" s="20"/>
      <c r="D12" s="20"/>
      <c r="E12" s="17"/>
    </row>
    <row r="13" spans="1:5" ht="15">
      <c r="A13" s="1" t="s">
        <v>153</v>
      </c>
      <c r="C13" s="24">
        <v>3049</v>
      </c>
      <c r="D13" s="25">
        <v>1447</v>
      </c>
      <c r="E13" s="17"/>
    </row>
    <row r="14" spans="1:5" ht="15">
      <c r="A14" s="26" t="s">
        <v>52</v>
      </c>
      <c r="C14" s="27"/>
      <c r="D14" s="27"/>
      <c r="E14" s="17"/>
    </row>
    <row r="15" spans="1:5" ht="15">
      <c r="A15" s="41" t="s">
        <v>53</v>
      </c>
      <c r="C15" s="27">
        <v>2445.82458</v>
      </c>
      <c r="D15" s="27">
        <v>1981.61246436</v>
      </c>
      <c r="E15" s="17"/>
    </row>
    <row r="16" spans="1:5" ht="15">
      <c r="A16" s="41" t="s">
        <v>54</v>
      </c>
      <c r="C16" s="27">
        <v>672.3127999999999</v>
      </c>
      <c r="D16" s="27">
        <v>-96.25019893999999</v>
      </c>
      <c r="E16" s="17"/>
    </row>
    <row r="17" spans="1:4" ht="15">
      <c r="A17" s="29"/>
      <c r="C17" s="30"/>
      <c r="D17" s="30"/>
    </row>
    <row r="18" spans="1:4" ht="15">
      <c r="A18" s="28" t="s">
        <v>68</v>
      </c>
      <c r="C18" s="32">
        <v>6167.13738</v>
      </c>
      <c r="D18" s="32">
        <v>3332</v>
      </c>
    </row>
    <row r="19" spans="1:4" ht="15">
      <c r="A19" s="31"/>
      <c r="C19" s="32"/>
      <c r="D19" s="32"/>
    </row>
    <row r="20" spans="1:4" ht="15">
      <c r="A20" s="33" t="s">
        <v>55</v>
      </c>
      <c r="C20" s="33"/>
      <c r="D20" s="33"/>
    </row>
    <row r="21" spans="1:4" ht="15">
      <c r="A21" s="41" t="s">
        <v>56</v>
      </c>
      <c r="C21" s="27">
        <v>-1930.6667200000002</v>
      </c>
      <c r="D21" s="27">
        <v>270</v>
      </c>
    </row>
    <row r="22" spans="1:4" ht="15">
      <c r="A22" s="41" t="s">
        <v>57</v>
      </c>
      <c r="C22" s="30">
        <v>313.42725999999993</v>
      </c>
      <c r="D22" s="30">
        <v>813.76</v>
      </c>
    </row>
    <row r="23" spans="1:4" ht="15">
      <c r="A23" s="28" t="s">
        <v>69</v>
      </c>
      <c r="C23" s="32">
        <v>4549.897919999999</v>
      </c>
      <c r="D23" s="32">
        <v>4415.76</v>
      </c>
    </row>
    <row r="24" spans="1:4" ht="15">
      <c r="A24" s="34"/>
      <c r="C24" s="27"/>
      <c r="D24" s="27"/>
    </row>
    <row r="25" spans="1:4" ht="15">
      <c r="A25" s="34" t="s">
        <v>27</v>
      </c>
      <c r="C25" s="27"/>
      <c r="D25" s="27"/>
    </row>
    <row r="27" spans="1:4" ht="15">
      <c r="A27" s="28" t="s">
        <v>61</v>
      </c>
      <c r="C27" s="27">
        <v>222.05168999999998</v>
      </c>
      <c r="D27" s="27">
        <v>141.82</v>
      </c>
    </row>
    <row r="28" spans="1:4" ht="15">
      <c r="A28" s="1" t="s">
        <v>159</v>
      </c>
      <c r="C28" s="62">
        <v>3.031</v>
      </c>
      <c r="D28" s="62">
        <v>0</v>
      </c>
    </row>
    <row r="29" spans="1:4" ht="15">
      <c r="A29" s="28" t="s">
        <v>176</v>
      </c>
      <c r="C29" s="62">
        <v>1000</v>
      </c>
      <c r="D29" s="62">
        <v>0</v>
      </c>
    </row>
    <row r="30" spans="1:4" ht="15">
      <c r="A30" s="28" t="s">
        <v>73</v>
      </c>
      <c r="C30" s="27">
        <v>12.32</v>
      </c>
      <c r="D30" s="27">
        <v>526.77</v>
      </c>
    </row>
    <row r="31" spans="1:4" ht="15">
      <c r="A31" s="28" t="s">
        <v>71</v>
      </c>
      <c r="C31" s="30">
        <v>-1073.0126599999999</v>
      </c>
      <c r="D31" s="30">
        <v>-2926</v>
      </c>
    </row>
    <row r="32" spans="1:4" ht="15">
      <c r="A32" s="28" t="s">
        <v>177</v>
      </c>
      <c r="C32" s="32">
        <v>164.39003000000002</v>
      </c>
      <c r="D32" s="32">
        <v>-2257.41</v>
      </c>
    </row>
    <row r="33" spans="1:4" ht="15">
      <c r="A33" s="33"/>
      <c r="C33" s="27"/>
      <c r="D33" s="27"/>
    </row>
    <row r="34" spans="1:4" ht="15">
      <c r="A34" s="34" t="s">
        <v>28</v>
      </c>
      <c r="C34" s="27"/>
      <c r="D34" s="27"/>
    </row>
    <row r="35" spans="1:4" ht="15">
      <c r="A35" s="34"/>
      <c r="C35" s="27"/>
      <c r="D35" s="27"/>
    </row>
    <row r="36" spans="1:4" ht="15">
      <c r="A36" s="28" t="s">
        <v>60</v>
      </c>
      <c r="C36" s="27">
        <v>-20.675</v>
      </c>
      <c r="D36" s="27">
        <v>-62</v>
      </c>
    </row>
    <row r="37" spans="1:4" ht="15">
      <c r="A37" s="28" t="s">
        <v>72</v>
      </c>
      <c r="C37" s="30">
        <v>-594.1</v>
      </c>
      <c r="D37" s="30">
        <v>-892</v>
      </c>
    </row>
    <row r="38" spans="1:4" ht="15">
      <c r="A38" s="28" t="s">
        <v>70</v>
      </c>
      <c r="C38" s="36">
        <v>-614.775</v>
      </c>
      <c r="D38" s="36">
        <v>-954.83</v>
      </c>
    </row>
    <row r="39" spans="1:4" ht="15">
      <c r="A39" s="34"/>
      <c r="C39" s="2"/>
      <c r="D39" s="2"/>
    </row>
    <row r="40" spans="1:4" ht="15">
      <c r="A40" s="34" t="s">
        <v>46</v>
      </c>
      <c r="C40" s="27">
        <v>4099.51295</v>
      </c>
      <c r="D40" s="27">
        <v>1203.52</v>
      </c>
    </row>
    <row r="41" spans="1:4" ht="15">
      <c r="A41" s="34" t="s">
        <v>15</v>
      </c>
      <c r="C41" s="27"/>
      <c r="D41" s="27"/>
    </row>
    <row r="42" ht="15">
      <c r="A42" s="34" t="s">
        <v>50</v>
      </c>
    </row>
    <row r="43" spans="1:4" ht="15">
      <c r="A43" s="34" t="s">
        <v>51</v>
      </c>
      <c r="C43" s="37">
        <v>13093.771</v>
      </c>
      <c r="D43" s="2">
        <v>12403</v>
      </c>
    </row>
    <row r="44" spans="3:4" ht="15">
      <c r="C44" s="27"/>
      <c r="D44" s="27"/>
    </row>
    <row r="45" spans="1:4" ht="15">
      <c r="A45" s="34" t="s">
        <v>58</v>
      </c>
      <c r="C45" s="27"/>
      <c r="D45" s="27"/>
    </row>
    <row r="46" spans="1:4" ht="15.75" thickBot="1">
      <c r="A46" s="17" t="s">
        <v>59</v>
      </c>
      <c r="C46" s="38">
        <v>17193.28395</v>
      </c>
      <c r="D46" s="38">
        <v>13606.52</v>
      </c>
    </row>
    <row r="47" spans="1:4" ht="15.75" thickTop="1">
      <c r="A47" s="39"/>
      <c r="B47" s="35"/>
      <c r="C47" s="27"/>
      <c r="D47" s="40"/>
    </row>
    <row r="48" spans="1:4" ht="15">
      <c r="A48" s="34" t="s">
        <v>58</v>
      </c>
      <c r="B48" s="35"/>
      <c r="C48" s="27"/>
      <c r="D48" s="40"/>
    </row>
    <row r="49" spans="1:4" ht="15">
      <c r="A49" s="17" t="s">
        <v>59</v>
      </c>
      <c r="B49" s="35"/>
      <c r="C49" s="27"/>
      <c r="D49" s="40"/>
    </row>
    <row r="50" spans="1:4" ht="15">
      <c r="A50" s="39" t="s">
        <v>62</v>
      </c>
      <c r="B50" s="35"/>
      <c r="C50" s="27">
        <v>14998.5</v>
      </c>
      <c r="D50" s="40">
        <v>11420</v>
      </c>
    </row>
    <row r="51" spans="1:4" ht="15">
      <c r="A51" s="39" t="s">
        <v>63</v>
      </c>
      <c r="B51" s="35"/>
      <c r="C51" s="27">
        <v>2194</v>
      </c>
      <c r="D51" s="40">
        <v>2187</v>
      </c>
    </row>
    <row r="52" spans="1:4" ht="15.75" thickBot="1">
      <c r="A52" s="39"/>
      <c r="B52" s="35"/>
      <c r="C52" s="42">
        <v>17192.5</v>
      </c>
      <c r="D52" s="42">
        <v>13607</v>
      </c>
    </row>
    <row r="53" spans="1:4" ht="15.75" thickTop="1">
      <c r="A53" s="39"/>
      <c r="B53" s="35"/>
      <c r="C53" s="27"/>
      <c r="D53" s="40"/>
    </row>
    <row r="54" spans="1:4" ht="15">
      <c r="A54" s="21" t="s">
        <v>90</v>
      </c>
      <c r="D54" s="35"/>
    </row>
    <row r="55" ht="15">
      <c r="A55" s="21" t="s">
        <v>141</v>
      </c>
    </row>
    <row r="56" ht="15">
      <c r="C56" s="35"/>
    </row>
    <row r="57" ht="15">
      <c r="A57" s="1" t="s">
        <v>178</v>
      </c>
    </row>
    <row r="58" ht="15">
      <c r="A58" s="1" t="s">
        <v>47</v>
      </c>
    </row>
    <row r="60" spans="3:4" ht="15">
      <c r="C60" s="139"/>
      <c r="D60" s="35"/>
    </row>
    <row r="71" ht="14.25" customHeight="1"/>
  </sheetData>
  <printOptions horizontalCentered="1" verticalCentered="1"/>
  <pageMargins left="0.5" right="0.5" top="0.5" bottom="0.5" header="0.5" footer="0.5"/>
  <pageSetup fitToHeight="1" fitToWidth="1" horizontalDpi="600" verticalDpi="6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 topLeftCell="A1">
      <selection activeCell="H1" sqref="H1"/>
    </sheetView>
  </sheetViews>
  <sheetFormatPr defaultColWidth="9.140625" defaultRowHeight="12.75"/>
  <cols>
    <col min="1" max="1" width="37.8515625" style="64" customWidth="1"/>
    <col min="2" max="2" width="1.7109375" style="64" customWidth="1"/>
    <col min="3" max="3" width="17.7109375" style="64" customWidth="1"/>
    <col min="4" max="4" width="1.421875" style="64" customWidth="1"/>
    <col min="5" max="6" width="12.7109375" style="96" customWidth="1"/>
    <col min="7" max="7" width="2.7109375" style="96" customWidth="1"/>
    <col min="8" max="9" width="17.28125" style="96" customWidth="1"/>
    <col min="10" max="10" width="17.7109375" style="64" customWidth="1"/>
    <col min="11" max="11" width="13.140625" style="74" bestFit="1" customWidth="1"/>
    <col min="12" max="12" width="10.57421875" style="65" customWidth="1"/>
    <col min="13" max="16384" width="9.140625" style="64" customWidth="1"/>
  </cols>
  <sheetData>
    <row r="1" spans="1:10" ht="16.5">
      <c r="A1" s="63" t="s">
        <v>0</v>
      </c>
      <c r="J1" s="64" t="s">
        <v>15</v>
      </c>
    </row>
    <row r="2" ht="16.5">
      <c r="A2" s="63" t="s">
        <v>1</v>
      </c>
    </row>
    <row r="3" ht="16.5">
      <c r="A3" s="63" t="s">
        <v>2</v>
      </c>
    </row>
    <row r="5" ht="16.5">
      <c r="A5" s="63" t="s">
        <v>3</v>
      </c>
    </row>
    <row r="6" ht="16.5">
      <c r="A6" s="63" t="s">
        <v>91</v>
      </c>
    </row>
    <row r="7" ht="16.5">
      <c r="A7" s="63" t="s">
        <v>79</v>
      </c>
    </row>
    <row r="9" spans="3:10" ht="16.5">
      <c r="C9" s="66" t="s">
        <v>7</v>
      </c>
      <c r="D9" s="63"/>
      <c r="J9" s="66" t="s">
        <v>8</v>
      </c>
    </row>
    <row r="10" spans="3:10" ht="16.5">
      <c r="C10" s="68"/>
      <c r="D10" s="63"/>
      <c r="J10" s="68"/>
    </row>
    <row r="11" spans="3:10" ht="16.5">
      <c r="C11" s="69" t="s">
        <v>94</v>
      </c>
      <c r="D11" s="63"/>
      <c r="J11" s="69" t="s">
        <v>94</v>
      </c>
    </row>
    <row r="12" spans="2:10" ht="16.5">
      <c r="B12" s="63"/>
      <c r="C12" s="70" t="s">
        <v>10</v>
      </c>
      <c r="D12" s="63"/>
      <c r="J12" s="70" t="s">
        <v>10</v>
      </c>
    </row>
    <row r="13" spans="2:10" ht="16.5">
      <c r="B13" s="71"/>
      <c r="C13" s="70" t="s">
        <v>41</v>
      </c>
      <c r="D13" s="63"/>
      <c r="J13" s="70" t="s">
        <v>12</v>
      </c>
    </row>
    <row r="14" spans="2:10" ht="16.5">
      <c r="B14" s="63"/>
      <c r="C14" s="70" t="s">
        <v>92</v>
      </c>
      <c r="D14" s="63"/>
      <c r="J14" s="72" t="str">
        <f>C14</f>
        <v>30/06/2006</v>
      </c>
    </row>
    <row r="15" spans="3:10" ht="16.5">
      <c r="C15" s="70" t="s">
        <v>14</v>
      </c>
      <c r="D15" s="63"/>
      <c r="J15" s="70" t="s">
        <v>14</v>
      </c>
    </row>
    <row r="16" spans="3:12" ht="16.5">
      <c r="C16" s="71" t="s">
        <v>97</v>
      </c>
      <c r="D16" s="106"/>
      <c r="E16" s="97" t="s">
        <v>96</v>
      </c>
      <c r="F16" s="97" t="s">
        <v>98</v>
      </c>
      <c r="G16" s="97"/>
      <c r="H16" s="97" t="s">
        <v>99</v>
      </c>
      <c r="I16" s="97"/>
      <c r="K16" s="67" t="s">
        <v>96</v>
      </c>
      <c r="L16" s="92" t="s">
        <v>99</v>
      </c>
    </row>
    <row r="17" ht="16.5">
      <c r="D17" s="106"/>
    </row>
    <row r="18" spans="1:12" ht="47.25">
      <c r="A18" s="64" t="s">
        <v>4</v>
      </c>
      <c r="C18" s="73">
        <f>+J18-27226</f>
        <v>9090</v>
      </c>
      <c r="D18" s="107"/>
      <c r="E18" s="98">
        <v>9964</v>
      </c>
      <c r="F18" s="98">
        <f>+E18-C18</f>
        <v>874</v>
      </c>
      <c r="G18" s="98"/>
      <c r="H18" s="99" t="s">
        <v>100</v>
      </c>
      <c r="I18" s="99"/>
      <c r="J18" s="73">
        <v>36316</v>
      </c>
      <c r="K18" s="74">
        <v>37190</v>
      </c>
      <c r="L18" s="95">
        <f>+K18-J18</f>
        <v>874</v>
      </c>
    </row>
    <row r="19" spans="3:10" ht="16.5">
      <c r="C19" s="73"/>
      <c r="D19" s="107"/>
      <c r="E19" s="98"/>
      <c r="F19" s="98"/>
      <c r="G19" s="98"/>
      <c r="H19" s="98"/>
      <c r="I19" s="98"/>
      <c r="J19" s="73"/>
    </row>
    <row r="20" spans="1:10" ht="16.5">
      <c r="A20" s="75"/>
      <c r="C20" s="73"/>
      <c r="D20" s="107"/>
      <c r="E20" s="98"/>
      <c r="F20" s="98"/>
      <c r="G20" s="98"/>
      <c r="H20" s="98"/>
      <c r="I20" s="98"/>
      <c r="J20" s="73"/>
    </row>
    <row r="21" spans="1:12" ht="141.75">
      <c r="A21" s="64" t="s">
        <v>34</v>
      </c>
      <c r="C21" s="73">
        <f>+C26-C18-C23</f>
        <v>-8935</v>
      </c>
      <c r="D21" s="107"/>
      <c r="E21" s="98">
        <v>-11104</v>
      </c>
      <c r="F21" s="98">
        <f>+E21-C21</f>
        <v>-2169</v>
      </c>
      <c r="G21" s="98"/>
      <c r="H21" s="100" t="s">
        <v>101</v>
      </c>
      <c r="I21" s="100"/>
      <c r="J21" s="73">
        <f>+J26-J18-J23</f>
        <v>-35212</v>
      </c>
      <c r="K21" s="74">
        <f>+K26-K18-K23</f>
        <v>-37381</v>
      </c>
      <c r="L21" s="95">
        <f>+K21-J21</f>
        <v>-2169</v>
      </c>
    </row>
    <row r="22" spans="3:10" ht="16.5">
      <c r="C22" s="73"/>
      <c r="D22" s="107"/>
      <c r="E22" s="98"/>
      <c r="F22" s="98"/>
      <c r="G22" s="98"/>
      <c r="H22" s="98"/>
      <c r="I22" s="98"/>
      <c r="J22" s="73"/>
    </row>
    <row r="23" spans="1:12" ht="78.75">
      <c r="A23" s="64" t="s">
        <v>5</v>
      </c>
      <c r="C23" s="76">
        <f>+J23-1004</f>
        <v>303</v>
      </c>
      <c r="D23" s="107"/>
      <c r="E23" s="98">
        <v>1613</v>
      </c>
      <c r="F23" s="98">
        <f>+E23-C23</f>
        <v>1310</v>
      </c>
      <c r="G23" s="98"/>
      <c r="H23" s="100" t="s">
        <v>102</v>
      </c>
      <c r="I23" s="100"/>
      <c r="J23" s="76">
        <v>1307</v>
      </c>
      <c r="K23" s="79">
        <v>2617</v>
      </c>
      <c r="L23" s="95">
        <f>+K23-J23</f>
        <v>1310</v>
      </c>
    </row>
    <row r="24" spans="3:10" ht="16.5">
      <c r="C24" s="73"/>
      <c r="D24" s="107"/>
      <c r="E24" s="98"/>
      <c r="F24" s="98"/>
      <c r="G24" s="98"/>
      <c r="H24" s="98"/>
      <c r="I24" s="98"/>
      <c r="J24" s="73"/>
    </row>
    <row r="25" spans="3:10" ht="16.5">
      <c r="C25" s="73"/>
      <c r="D25" s="107"/>
      <c r="E25" s="98"/>
      <c r="F25" s="98"/>
      <c r="G25" s="98"/>
      <c r="H25" s="98"/>
      <c r="I25" s="98"/>
      <c r="J25" s="73"/>
    </row>
    <row r="26" spans="1:12" ht="16.5">
      <c r="A26" s="64" t="s">
        <v>86</v>
      </c>
      <c r="C26" s="73">
        <f>C34-C28-C31-C29</f>
        <v>458</v>
      </c>
      <c r="D26" s="107"/>
      <c r="E26" s="98">
        <f>E34-E28-E31-E29</f>
        <v>473</v>
      </c>
      <c r="F26" s="98">
        <f>+E26-C26</f>
        <v>15</v>
      </c>
      <c r="G26" s="98"/>
      <c r="H26" s="98"/>
      <c r="I26" s="98"/>
      <c r="J26" s="73">
        <f>J34-J28-J31-J29</f>
        <v>2411</v>
      </c>
      <c r="K26" s="74">
        <f>K34-K28-K31-K29</f>
        <v>2426</v>
      </c>
      <c r="L26" s="95">
        <f>+K26-J26</f>
        <v>15</v>
      </c>
    </row>
    <row r="27" spans="3:10" ht="16.5">
      <c r="C27" s="73"/>
      <c r="D27" s="107"/>
      <c r="E27" s="98"/>
      <c r="F27" s="98"/>
      <c r="G27" s="98"/>
      <c r="H27" s="98"/>
      <c r="I27" s="98"/>
      <c r="J27" s="73"/>
    </row>
    <row r="28" spans="1:12" ht="16.5">
      <c r="A28" s="64" t="s">
        <v>35</v>
      </c>
      <c r="C28" s="77">
        <f>J28+70</f>
        <v>-61</v>
      </c>
      <c r="D28" s="107"/>
      <c r="E28" s="101">
        <v>-61</v>
      </c>
      <c r="F28" s="98">
        <f>+E28-C28</f>
        <v>0</v>
      </c>
      <c r="G28" s="98"/>
      <c r="H28" s="101"/>
      <c r="I28" s="101"/>
      <c r="J28" s="77">
        <v>-131</v>
      </c>
      <c r="K28" s="78">
        <v>-131</v>
      </c>
      <c r="L28" s="95">
        <f>+K28-J28</f>
        <v>0</v>
      </c>
    </row>
    <row r="29" spans="1:12" ht="16.5">
      <c r="A29" s="64" t="s">
        <v>85</v>
      </c>
      <c r="C29" s="77">
        <f>+J29-2</f>
        <v>0</v>
      </c>
      <c r="D29" s="107"/>
      <c r="E29" s="101">
        <v>0</v>
      </c>
      <c r="F29" s="98">
        <f>+E29-C29</f>
        <v>0</v>
      </c>
      <c r="G29" s="98"/>
      <c r="H29" s="101"/>
      <c r="I29" s="101"/>
      <c r="J29" s="77">
        <v>2</v>
      </c>
      <c r="K29" s="78">
        <v>2</v>
      </c>
      <c r="L29" s="95">
        <f>+K29-J29</f>
        <v>0</v>
      </c>
    </row>
    <row r="30" spans="1:11" ht="16.5" hidden="1">
      <c r="A30" s="64" t="s">
        <v>84</v>
      </c>
      <c r="C30" s="77">
        <v>0</v>
      </c>
      <c r="D30" s="107"/>
      <c r="E30" s="101">
        <v>0</v>
      </c>
      <c r="F30" s="101"/>
      <c r="G30" s="101"/>
      <c r="H30" s="101"/>
      <c r="I30" s="101"/>
      <c r="J30" s="77">
        <v>0</v>
      </c>
      <c r="K30" s="78">
        <v>0</v>
      </c>
    </row>
    <row r="31" spans="3:11" ht="16.5">
      <c r="C31" s="76"/>
      <c r="D31" s="107"/>
      <c r="E31" s="102"/>
      <c r="F31" s="98"/>
      <c r="G31" s="98"/>
      <c r="H31" s="98"/>
      <c r="I31" s="98"/>
      <c r="J31" s="76"/>
      <c r="K31" s="79"/>
    </row>
    <row r="32" spans="3:11" ht="16.5">
      <c r="C32" s="77"/>
      <c r="D32" s="107"/>
      <c r="E32" s="101"/>
      <c r="F32" s="98"/>
      <c r="G32" s="98"/>
      <c r="H32" s="98"/>
      <c r="I32" s="98"/>
      <c r="J32" s="77"/>
      <c r="K32" s="78"/>
    </row>
    <row r="33" spans="3:10" ht="16.5">
      <c r="C33" s="73"/>
      <c r="D33" s="107"/>
      <c r="E33" s="98"/>
      <c r="F33" s="98"/>
      <c r="G33" s="98"/>
      <c r="H33" s="98"/>
      <c r="I33" s="98"/>
      <c r="J33" s="73"/>
    </row>
    <row r="34" spans="1:12" ht="16.5">
      <c r="A34" s="64" t="s">
        <v>76</v>
      </c>
      <c r="C34" s="73">
        <f>C39-C37</f>
        <v>397</v>
      </c>
      <c r="D34" s="107"/>
      <c r="E34" s="98">
        <f>E39-E37</f>
        <v>412</v>
      </c>
      <c r="F34" s="98">
        <f>+E34-C34</f>
        <v>15</v>
      </c>
      <c r="G34" s="98"/>
      <c r="H34" s="98"/>
      <c r="I34" s="98"/>
      <c r="J34" s="73">
        <f>J39-J37</f>
        <v>2282</v>
      </c>
      <c r="K34" s="74">
        <f>K39-K37</f>
        <v>2297</v>
      </c>
      <c r="L34" s="95">
        <f>+K34-J34</f>
        <v>15</v>
      </c>
    </row>
    <row r="35" spans="3:10" ht="16.5">
      <c r="C35" s="73"/>
      <c r="D35" s="107"/>
      <c r="E35" s="98"/>
      <c r="F35" s="98"/>
      <c r="G35" s="98"/>
      <c r="H35" s="98"/>
      <c r="I35" s="98"/>
      <c r="J35" s="73"/>
    </row>
    <row r="36" spans="1:10" ht="16.5">
      <c r="A36" s="64" t="s">
        <v>36</v>
      </c>
      <c r="C36" s="73"/>
      <c r="D36" s="107"/>
      <c r="E36" s="98"/>
      <c r="F36" s="98"/>
      <c r="G36" s="98"/>
      <c r="H36" s="98"/>
      <c r="I36" s="98"/>
      <c r="J36" s="73"/>
    </row>
    <row r="37" spans="1:12" ht="110.25">
      <c r="A37" s="80" t="s">
        <v>37</v>
      </c>
      <c r="C37" s="76">
        <f>+J37+364</f>
        <v>-730</v>
      </c>
      <c r="D37" s="107"/>
      <c r="E37" s="102">
        <v>-275</v>
      </c>
      <c r="F37" s="98">
        <f>+E37-C37</f>
        <v>455</v>
      </c>
      <c r="G37" s="98"/>
      <c r="H37" s="100" t="s">
        <v>103</v>
      </c>
      <c r="I37" s="100"/>
      <c r="J37" s="76">
        <f>-932-162</f>
        <v>-1094</v>
      </c>
      <c r="K37" s="79">
        <v>-639</v>
      </c>
      <c r="L37" s="95">
        <f>+K37-J37</f>
        <v>455</v>
      </c>
    </row>
    <row r="38" spans="3:10" ht="16.5">
      <c r="C38" s="73"/>
      <c r="D38" s="107"/>
      <c r="E38" s="98"/>
      <c r="F38" s="98"/>
      <c r="G38" s="98"/>
      <c r="H38" s="98"/>
      <c r="I38" s="98"/>
      <c r="J38" s="73"/>
    </row>
    <row r="39" spans="1:12" ht="16.5">
      <c r="A39" s="64" t="s">
        <v>77</v>
      </c>
      <c r="C39" s="77">
        <f>C43-C41</f>
        <v>-333</v>
      </c>
      <c r="D39" s="107"/>
      <c r="E39" s="101">
        <f>E43-E41</f>
        <v>137</v>
      </c>
      <c r="F39" s="98">
        <f>+E39-C39</f>
        <v>470</v>
      </c>
      <c r="G39" s="98"/>
      <c r="H39" s="101"/>
      <c r="I39" s="101"/>
      <c r="J39" s="77">
        <f>J43-J41</f>
        <v>1188</v>
      </c>
      <c r="K39" s="78">
        <f>K43-K41</f>
        <v>1658</v>
      </c>
      <c r="L39" s="95">
        <f>+K39-J39</f>
        <v>470</v>
      </c>
    </row>
    <row r="40" spans="3:10" ht="16.5">
      <c r="C40" s="73"/>
      <c r="D40" s="107"/>
      <c r="E40" s="98"/>
      <c r="F40" s="98"/>
      <c r="G40" s="98"/>
      <c r="H40" s="98"/>
      <c r="I40" s="98"/>
      <c r="J40" s="73"/>
    </row>
    <row r="41" spans="1:12" ht="16.5">
      <c r="A41" s="64" t="s">
        <v>38</v>
      </c>
      <c r="C41" s="73">
        <f>+J41+59</f>
        <v>-23</v>
      </c>
      <c r="D41" s="107"/>
      <c r="E41" s="98">
        <v>-28</v>
      </c>
      <c r="F41" s="98">
        <f>+E41-C41</f>
        <v>-5</v>
      </c>
      <c r="G41" s="98"/>
      <c r="H41" s="98"/>
      <c r="I41" s="98"/>
      <c r="J41" s="73">
        <v>-82</v>
      </c>
      <c r="K41" s="74">
        <v>-87</v>
      </c>
      <c r="L41" s="95">
        <f>+K41-J41</f>
        <v>-5</v>
      </c>
    </row>
    <row r="42" spans="3:10" ht="16.5">
      <c r="C42" s="73"/>
      <c r="D42" s="107"/>
      <c r="E42" s="98"/>
      <c r="F42" s="98"/>
      <c r="G42" s="98"/>
      <c r="H42" s="98"/>
      <c r="I42" s="98"/>
      <c r="J42" s="73"/>
    </row>
    <row r="43" spans="1:12" ht="17.25" thickBot="1">
      <c r="A43" s="64" t="s">
        <v>82</v>
      </c>
      <c r="C43" s="81">
        <f>+J43-1462</f>
        <v>-356</v>
      </c>
      <c r="D43" s="107"/>
      <c r="E43" s="103">
        <v>109</v>
      </c>
      <c r="F43" s="98">
        <f>+E43-C43</f>
        <v>465</v>
      </c>
      <c r="G43" s="98"/>
      <c r="H43" s="98"/>
      <c r="I43" s="98"/>
      <c r="J43" s="81">
        <v>1106</v>
      </c>
      <c r="K43" s="82">
        <v>1571</v>
      </c>
      <c r="L43" s="95">
        <f>+K43-J43</f>
        <v>465</v>
      </c>
    </row>
    <row r="44" spans="3:10" ht="17.25" thickTop="1">
      <c r="C44" s="73"/>
      <c r="D44" s="107"/>
      <c r="E44" s="98"/>
      <c r="F44" s="98"/>
      <c r="G44" s="98"/>
      <c r="H44" s="98"/>
      <c r="I44" s="98"/>
      <c r="J44" s="73"/>
    </row>
    <row r="45" spans="3:10" ht="16.5">
      <c r="C45" s="73"/>
      <c r="D45" s="73"/>
      <c r="E45" s="98"/>
      <c r="F45" s="98"/>
      <c r="G45" s="98"/>
      <c r="H45" s="98"/>
      <c r="I45" s="98"/>
      <c r="J45" s="73"/>
    </row>
    <row r="46" spans="3:10" ht="16.5">
      <c r="C46" s="73"/>
      <c r="D46" s="73"/>
      <c r="E46" s="98"/>
      <c r="F46" s="98"/>
      <c r="G46" s="98"/>
      <c r="H46" s="98"/>
      <c r="I46" s="98"/>
      <c r="J46" s="73"/>
    </row>
    <row r="47" spans="1:11" ht="16.5">
      <c r="A47" s="64" t="s">
        <v>78</v>
      </c>
      <c r="B47" s="83"/>
      <c r="K47" s="65"/>
    </row>
    <row r="48" spans="1:11" ht="17.25" thickBot="1">
      <c r="A48" s="84" t="s">
        <v>64</v>
      </c>
      <c r="B48" s="85"/>
      <c r="C48" s="86">
        <f>C43/50356*100</f>
        <v>-0.7069663992374295</v>
      </c>
      <c r="D48" s="73"/>
      <c r="E48" s="104">
        <f>E43/50356*100</f>
        <v>0.21645881324966243</v>
      </c>
      <c r="F48" s="98"/>
      <c r="G48" s="98"/>
      <c r="H48" s="98"/>
      <c r="I48" s="98"/>
      <c r="J48" s="86">
        <f>J43/50356*100</f>
        <v>2.196361903248868</v>
      </c>
      <c r="K48" s="87">
        <f>K43/50356*100</f>
        <v>3.11978711573596</v>
      </c>
    </row>
    <row r="49" spans="1:11" ht="18" thickBot="1" thickTop="1">
      <c r="A49" s="84" t="s">
        <v>80</v>
      </c>
      <c r="B49" s="85"/>
      <c r="C49" s="88" t="s">
        <v>81</v>
      </c>
      <c r="D49" s="73"/>
      <c r="E49" s="105" t="s">
        <v>81</v>
      </c>
      <c r="F49" s="98"/>
      <c r="G49" s="98"/>
      <c r="H49" s="98"/>
      <c r="I49" s="98"/>
      <c r="J49" s="89" t="s">
        <v>81</v>
      </c>
      <c r="K49" s="93" t="s">
        <v>81</v>
      </c>
    </row>
    <row r="50" spans="1:11" ht="17.25" thickTop="1">
      <c r="A50" s="84"/>
      <c r="B50" s="85"/>
      <c r="C50" s="90"/>
      <c r="D50" s="73"/>
      <c r="E50" s="98"/>
      <c r="F50" s="98"/>
      <c r="G50" s="98"/>
      <c r="H50" s="98"/>
      <c r="I50" s="98"/>
      <c r="J50" s="90"/>
      <c r="K50" s="94"/>
    </row>
    <row r="51" ht="16.5">
      <c r="A51" s="64" t="s">
        <v>39</v>
      </c>
    </row>
    <row r="52" spans="1:2" ht="17.25">
      <c r="A52" s="91" t="s">
        <v>87</v>
      </c>
      <c r="B52" s="91"/>
    </row>
    <row r="53" spans="1:2" ht="17.25">
      <c r="A53" s="91" t="s">
        <v>74</v>
      </c>
      <c r="B53" s="91"/>
    </row>
  </sheetData>
  <printOptions/>
  <pageMargins left="0.75" right="0.75" top="0.5" bottom="0.5" header="0.5" footer="0.5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Lipo Corporation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Chay Seong Cheng</dc:creator>
  <cp:keywords/>
  <dc:description/>
  <cp:lastModifiedBy>Lipo</cp:lastModifiedBy>
  <cp:lastPrinted>2007-02-07T02:41:12Z</cp:lastPrinted>
  <dcterms:created xsi:type="dcterms:W3CDTF">2002-11-19T03:09:40Z</dcterms:created>
  <dcterms:modified xsi:type="dcterms:W3CDTF">2007-02-07T02:58:09Z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-2031202128</vt:i4>
  </property>
  <property fmtid="{D5CDD505-2E9C-101B-9397-08002B2CF9AE}" pid="3" name="_EmailSubject">
    <vt:lpwstr>Re : Amended copy</vt:lpwstr>
  </property>
  <property fmtid="{D5CDD505-2E9C-101B-9397-08002B2CF9AE}" pid="4" name="_AuthorEmail">
    <vt:lpwstr>psgooi@kobaytech.com</vt:lpwstr>
  </property>
  <property fmtid="{D5CDD505-2E9C-101B-9397-08002B2CF9AE}" pid="5" name="_AuthorEmailDisplayName">
    <vt:lpwstr>PS Gooi</vt:lpwstr>
  </property>
  <property fmtid="{D5CDD505-2E9C-101B-9397-08002B2CF9AE}" pid="6" name="_PreviousAdHocReviewCycleID">
    <vt:i4>-444073773</vt:i4>
  </property>
</Properties>
</file>